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81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94" i="1" l="1"/>
  <c r="O94" i="1"/>
  <c r="L94" i="1"/>
  <c r="I94" i="1"/>
  <c r="P94" i="1"/>
  <c r="P93" i="1"/>
  <c r="M94" i="1"/>
  <c r="M93" i="1"/>
  <c r="J94" i="1"/>
  <c r="J93" i="1"/>
  <c r="G94" i="1"/>
  <c r="G93" i="1"/>
  <c r="F94" i="1"/>
  <c r="F93" i="1"/>
  <c r="Q92" i="1"/>
  <c r="N92" i="1"/>
  <c r="K92" i="1"/>
  <c r="H92" i="1"/>
  <c r="R92" i="1"/>
  <c r="O92" i="1"/>
  <c r="L92" i="1"/>
  <c r="I92" i="1"/>
  <c r="R90" i="1" l="1"/>
  <c r="Q90" i="1"/>
  <c r="O90" i="1"/>
  <c r="N90" i="1"/>
  <c r="L90" i="1"/>
  <c r="K90" i="1"/>
  <c r="I90" i="1"/>
  <c r="H90" i="1"/>
  <c r="R89" i="1" l="1"/>
  <c r="Q89" i="1"/>
  <c r="O89" i="1"/>
  <c r="N89" i="1"/>
  <c r="L89" i="1"/>
  <c r="K89" i="1"/>
  <c r="I89" i="1"/>
  <c r="H89" i="1"/>
  <c r="E94" i="1" l="1"/>
  <c r="R88" i="1"/>
  <c r="D94" i="1" l="1"/>
  <c r="R93" i="1"/>
  <c r="O93" i="1"/>
  <c r="L93" i="1"/>
  <c r="I93" i="1"/>
  <c r="E93" i="1"/>
  <c r="D93" i="1"/>
  <c r="Q88" i="1"/>
  <c r="O88" i="1"/>
  <c r="N88" i="1"/>
  <c r="L88" i="1"/>
  <c r="K88" i="1"/>
  <c r="I88" i="1"/>
  <c r="H88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<sst xmlns="http://schemas.openxmlformats.org/spreadsheetml/2006/main" count="238" uniqueCount="99">
  <si>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</si>
  <si>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</si>
  <si>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</si>
  <si>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</si>
  <si>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</si>
  <si>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</si>
  <si>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</si>
  <si>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</si>
  <si>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</si>
  <si>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</si>
  <si>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</si>
  <si>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</si>
  <si>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</si>
  <si>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</si>
  <si>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</si>
  <si>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</si>
  <si>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</si>
  <si>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</si>
  <si>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</si>
  <si>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</si>
  <si>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</si>
  <si>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</si>
  <si>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</si>
  <si>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</si>
  <si>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</si>
  <si>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</si>
  <si>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</si>
  <si>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</si>
  <si>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</si>
  <si>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</si>
  <si>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</si>
  <si>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</si>
  <si>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</si>
  <si>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</si>
  <si>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</si>
  <si>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</si>
  <si>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</si>
  <si>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</si>
  <si>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</si>
  <si>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</si>
  <si>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</si>
  <si>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</si>
  <si>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</si>
  <si>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</si>
  <si>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</si>
  <si>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</si>
  <si>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</si>
  <si>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</si>
  <si>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</si>
  <si>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</si>
  <si>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</si>
  <si>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</si>
  <si>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</si>
  <si>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</si>
  <si>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</si>
  <si>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</si>
  <si>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</si>
  <si>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</si>
  <si>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</si>
  <si>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</si>
  <si>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</si>
  <si>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</si>
  <si>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</si>
  <si>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</si>
  <si>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</si>
  <si>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</si>
  <si>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</si>
  <si>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</si>
  <si>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</si>
  <si>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</si>
  <si>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</si>
  <si>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</si>
  <si>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</si>
  <si>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</si>
  <si>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</si>
  <si>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</si>
  <si>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107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</si>
  <si>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</si>
  <si>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</si>
  <si>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</si>
  <si>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</si>
  <si>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</si>
  <si>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</si>
  <si>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6</t>
    </r>
    <r>
      <rPr>
        <sz val="11"/>
        <rFont val="標楷體"/>
        <family val="4"/>
        <charset val="136"/>
      </rPr>
      <t>月</t>
    </r>
    <phoneticPr fontId="13" type="noConversion"/>
  </si>
  <si>
    <r>
      <t>7</t>
    </r>
    <r>
      <rPr>
        <sz val="11"/>
        <rFont val="標楷體"/>
        <family val="4"/>
        <charset val="136"/>
      </rPr>
      <t>月</t>
    </r>
    <phoneticPr fontId="13" type="noConversion"/>
  </si>
  <si>
    <r>
      <t>8</t>
    </r>
    <r>
      <rPr>
        <sz val="11"/>
        <rFont val="標楷體"/>
        <family val="4"/>
        <charset val="136"/>
      </rPr>
      <t>月</t>
    </r>
    <phoneticPr fontId="13" type="noConversion"/>
  </si>
  <si>
    <r>
      <t>9</t>
    </r>
    <r>
      <rPr>
        <sz val="11"/>
        <rFont val="標楷體"/>
        <family val="4"/>
        <charset val="136"/>
      </rPr>
      <t>月</t>
    </r>
    <phoneticPr fontId="13" type="noConversion"/>
  </si>
  <si>
    <r>
      <t>10</t>
    </r>
    <r>
      <rPr>
        <sz val="11"/>
        <rFont val="標楷體"/>
        <family val="4"/>
        <charset val="136"/>
      </rPr>
      <t>月</t>
    </r>
    <phoneticPr fontId="13" type="noConversion"/>
  </si>
  <si>
    <r>
      <t>11</t>
    </r>
    <r>
      <rPr>
        <sz val="11"/>
        <rFont val="標楷體"/>
        <family val="4"/>
        <charset val="136"/>
      </rPr>
      <t>月</t>
    </r>
    <phoneticPr fontId="13" type="noConversion"/>
  </si>
  <si>
    <r>
      <t>12</t>
    </r>
    <r>
      <rPr>
        <sz val="11"/>
        <rFont val="標楷體"/>
        <family val="4"/>
        <charset val="136"/>
      </rPr>
      <t>月</t>
    </r>
    <phoneticPr fontId="13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</si>
  <si>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</si>
  <si>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</si>
  <si>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</si>
  <si>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</si>
  <si>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</si>
  <si>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</si>
  <si>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109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1-4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</si>
  <si>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108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1-4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</si>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</sst>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8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Times New Roman"/>
      <family val="1"/>
      <charset val="136"/>
    </font>
    <font>
      <sz val="11"/>
      <color rgb="FF000000"/>
      <name val="標楷體"/>
      <family val="4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name val="Times New Roman"/>
      <family val="1"/>
    </font>
    <font>
      <sz val="11"/>
      <color theme="1"/>
      <name val="Times New Roman"/>
      <family val="1"/>
      <charset val="13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7" fontId="16" fillId="0" borderId="8" xfId="0" applyNumberFormat="1" applyFont="1" applyBorder="1" applyAlignment="1">
      <alignment vertical="center"/>
    </xf>
    <xf numFmtId="177" fontId="16" fillId="0" borderId="27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178" fontId="16" fillId="0" borderId="21" xfId="0" applyNumberFormat="1" applyFont="1" applyBorder="1" applyAlignment="1">
      <alignment vertical="center"/>
    </xf>
    <xf numFmtId="177" fontId="16" fillId="0" borderId="10" xfId="0" applyNumberFormat="1" applyFont="1" applyBorder="1" applyAlignment="1">
      <alignment vertical="center"/>
    </xf>
    <xf numFmtId="177" fontId="17" fillId="0" borderId="31" xfId="0" applyNumberFormat="1" applyFont="1" applyBorder="1" applyAlignment="1">
      <alignment vertical="center"/>
    </xf>
    <xf numFmtId="177" fontId="16" fillId="0" borderId="31" xfId="0" applyNumberFormat="1" applyFont="1" applyBorder="1" applyAlignment="1">
      <alignment vertical="center"/>
    </xf>
    <xf numFmtId="178" fontId="16" fillId="0" borderId="22" xfId="0" applyNumberFormat="1" applyFont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vertical="center"/>
    </xf>
    <xf numFmtId="176" fontId="16" fillId="0" borderId="27" xfId="0" applyNumberFormat="1" applyFont="1" applyBorder="1" applyAlignment="1">
      <alignment vertical="center"/>
    </xf>
    <xf numFmtId="176" fontId="16" fillId="0" borderId="28" xfId="0" applyNumberFormat="1" applyFont="1" applyBorder="1" applyAlignment="1">
      <alignment vertical="center"/>
    </xf>
    <xf numFmtId="178" fontId="16" fillId="0" borderId="30" xfId="0" applyNumberFormat="1" applyFont="1" applyBorder="1" applyAlignment="1">
      <alignment vertical="center"/>
    </xf>
    <xf numFmtId="178" fontId="16" fillId="0" borderId="32" xfId="0" applyNumberFormat="1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8"/>
  <sheetViews>
    <sheetView showGridLines="0" tabSelected="1" topLeftCell="A72" zoomScale="118" zoomScaleNormal="118" workbookViewId="0">
      <selection activeCell="G102" sqref="G102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0" t="s">
        <v>2</v>
      </c>
      <c r="E3" s="60"/>
      <c r="F3" s="5" t="s">
        <v>3</v>
      </c>
      <c r="G3" s="60" t="s">
        <v>4</v>
      </c>
      <c r="H3" s="60"/>
      <c r="I3" s="60"/>
      <c r="J3" s="60"/>
      <c r="K3" s="60"/>
      <c r="L3" s="60"/>
      <c r="M3" s="61" t="s">
        <v>5</v>
      </c>
      <c r="N3" s="61"/>
      <c r="O3" s="61"/>
      <c r="P3" s="61"/>
      <c r="Q3" s="61"/>
      <c r="R3" s="61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62" t="s">
        <v>11</v>
      </c>
      <c r="I4" s="62"/>
      <c r="J4" s="12" t="s">
        <v>12</v>
      </c>
      <c r="K4" s="63" t="s">
        <v>11</v>
      </c>
      <c r="L4" s="63"/>
      <c r="M4" s="10" t="s">
        <v>10</v>
      </c>
      <c r="N4" s="64" t="s">
        <v>11</v>
      </c>
      <c r="O4" s="64"/>
      <c r="P4" s="12" t="s">
        <v>12</v>
      </c>
      <c r="Q4" s="65" t="s">
        <v>11</v>
      </c>
      <c r="R4" s="65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.6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7.5" customHeight="1" x14ac:dyDescent="0.25">
      <c r="A87" s="1"/>
      <c r="B87" s="32"/>
      <c r="C87" s="33"/>
      <c r="D87" s="23"/>
      <c r="E87" s="31"/>
      <c r="F87" s="42"/>
      <c r="G87" s="35"/>
      <c r="H87" s="36"/>
      <c r="I87" s="36"/>
      <c r="J87" s="37"/>
      <c r="K87" s="36"/>
      <c r="L87" s="36"/>
      <c r="M87" s="35"/>
      <c r="N87" s="36"/>
      <c r="O87" s="36"/>
      <c r="P87" s="37"/>
      <c r="Q87" s="36"/>
      <c r="R87" s="4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25">
      <c r="A88" s="1"/>
      <c r="B88" s="32" t="s">
        <v>75</v>
      </c>
      <c r="C88" s="56" t="s">
        <v>31</v>
      </c>
      <c r="D88" s="23">
        <v>0.1</v>
      </c>
      <c r="E88" s="31">
        <v>0.32</v>
      </c>
      <c r="F88" s="34" t="s">
        <v>90</v>
      </c>
      <c r="G88" s="35">
        <v>6687730</v>
      </c>
      <c r="H88" s="36">
        <f>(G88-G86)/G86*100</f>
        <v>-19.865438478244592</v>
      </c>
      <c r="I88" s="36">
        <f>(G88-G72)/G72*100</f>
        <v>-29.971303619848616</v>
      </c>
      <c r="J88" s="37">
        <v>1137300</v>
      </c>
      <c r="K88" s="36">
        <f>(J88-J86)/J86*100</f>
        <v>-19.081543861246868</v>
      </c>
      <c r="L88" s="36">
        <f>(J88-J72)/J72*100</f>
        <v>-27.646228035575689</v>
      </c>
      <c r="M88" s="35">
        <v>6487</v>
      </c>
      <c r="N88" s="36">
        <f>(M88-M86)/M86*100</f>
        <v>-31.113942869278965</v>
      </c>
      <c r="O88" s="36">
        <f>(M88-M72)/M72*100</f>
        <v>-38.744098205854584</v>
      </c>
      <c r="P88" s="37">
        <v>3610</v>
      </c>
      <c r="Q88" s="36">
        <f>(P88-P86)/P86*100</f>
        <v>-42.396681027604913</v>
      </c>
      <c r="R88" s="39">
        <f>(P88-P72)/P72*100</f>
        <v>-37.812230835486652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91</v>
      </c>
      <c r="C89" s="56"/>
      <c r="D89" s="23">
        <v>0.1</v>
      </c>
      <c r="E89" s="31">
        <v>0.28000000000000003</v>
      </c>
      <c r="F89" s="34" t="s">
        <v>92</v>
      </c>
      <c r="G89" s="35">
        <v>4647469</v>
      </c>
      <c r="H89" s="36">
        <f>(G89-G88)/G88*100</f>
        <v>-30.507526470117664</v>
      </c>
      <c r="I89" s="36">
        <f>(G89-G73)/G73*100</f>
        <v>4.0235386861588349</v>
      </c>
      <c r="J89" s="37">
        <v>966837</v>
      </c>
      <c r="K89" s="36">
        <f>(J89-J88)/J88*100</f>
        <v>-14.988393563703509</v>
      </c>
      <c r="L89" s="36">
        <f>(J89-J73)/J73*100</f>
        <v>9.8803273099215811</v>
      </c>
      <c r="M89" s="35">
        <v>4677</v>
      </c>
      <c r="N89" s="36">
        <f>(M89-M88)/M88*100</f>
        <v>-27.901957761677199</v>
      </c>
      <c r="O89" s="36">
        <f>(M89-M73)/M73*100</f>
        <v>-14.901746724890829</v>
      </c>
      <c r="P89" s="37">
        <v>2750</v>
      </c>
      <c r="Q89" s="36">
        <f>(P89-P88)/P88*100</f>
        <v>-23.822714681440445</v>
      </c>
      <c r="R89" s="39">
        <f>(P89-P73)/P73*100</f>
        <v>-10.45262129599479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93</v>
      </c>
      <c r="C90" s="56"/>
      <c r="D90" s="23">
        <v>0.1</v>
      </c>
      <c r="E90" s="31">
        <v>0.34</v>
      </c>
      <c r="F90" s="34" t="s">
        <v>94</v>
      </c>
      <c r="G90" s="35">
        <v>7931625</v>
      </c>
      <c r="H90" s="36">
        <f>(G90-G89)/G89*100</f>
        <v>70.665474046195897</v>
      </c>
      <c r="I90" s="36">
        <f>(G90-G74)/G74*100</f>
        <v>13.943185172894548</v>
      </c>
      <c r="J90" s="37">
        <v>1382228</v>
      </c>
      <c r="K90" s="36">
        <f>(J90-J89)/J89*100</f>
        <v>42.963912220984504</v>
      </c>
      <c r="L90" s="36">
        <f>(J90-J74)/J74*100</f>
        <v>10.803836611340689</v>
      </c>
      <c r="M90" s="35">
        <v>8177</v>
      </c>
      <c r="N90" s="36">
        <f>(M90-M89)/M89*100</f>
        <v>74.83429548856104</v>
      </c>
      <c r="O90" s="36">
        <f>(M90-M74)/M74*100</f>
        <v>1.4642015138354634</v>
      </c>
      <c r="P90" s="37">
        <v>4658</v>
      </c>
      <c r="Q90" s="36">
        <f>(P90-P89)/P89*100</f>
        <v>69.381818181818176</v>
      </c>
      <c r="R90" s="39">
        <f>(P90-P74)/P74*100</f>
        <v>13.030817762678963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5.25" customHeight="1" x14ac:dyDescent="0.25">
      <c r="A91" s="1"/>
      <c r="B91" s="32"/>
      <c r="C91" s="56"/>
      <c r="D91" s="23"/>
      <c r="E91" s="31"/>
      <c r="F91" s="34"/>
      <c r="G91" s="35"/>
      <c r="H91" s="36"/>
      <c r="I91" s="36"/>
      <c r="J91" s="37"/>
      <c r="K91" s="36"/>
      <c r="L91" s="36"/>
      <c r="M91" s="35"/>
      <c r="N91" s="36"/>
      <c r="O91" s="36"/>
      <c r="P91" s="37"/>
      <c r="Q91" s="36"/>
      <c r="R91" s="39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5" customHeight="1" x14ac:dyDescent="0.25">
      <c r="A92" s="1"/>
      <c r="B92" s="32" t="s">
        <v>95</v>
      </c>
      <c r="C92" s="56"/>
      <c r="D92" s="23">
        <v>0.12</v>
      </c>
      <c r="E92" s="31">
        <v>0.33</v>
      </c>
      <c r="F92" s="34" t="s">
        <v>98</v>
      </c>
      <c r="G92" s="35">
        <v>6046380</v>
      </c>
      <c r="H92" s="36">
        <f>(G92-G90)/G90*100</f>
        <v>-23.768710699257721</v>
      </c>
      <c r="I92" s="36">
        <f>(G92-G76)/G76*100</f>
        <v>-24.259898738115933</v>
      </c>
      <c r="J92" s="37">
        <v>1092826</v>
      </c>
      <c r="K92" s="36">
        <f>(J92-J90)/J90*100</f>
        <v>-20.937356210408122</v>
      </c>
      <c r="L92" s="36">
        <f>(J92-J76)/J76*100</f>
        <v>-14.843577108054445</v>
      </c>
      <c r="M92" s="35">
        <v>7224</v>
      </c>
      <c r="N92" s="36">
        <f>(M92-M90)/M90*100</f>
        <v>-11.654641066405773</v>
      </c>
      <c r="O92" s="36">
        <f>(M92-M76)/M76*100</f>
        <v>-26.941747572815533</v>
      </c>
      <c r="P92" s="37">
        <v>3635</v>
      </c>
      <c r="Q92" s="36">
        <f>(P92-P90)/P90*100</f>
        <v>-21.962215543151569</v>
      </c>
      <c r="R92" s="39">
        <f>(P92-P76)/P76*100</f>
        <v>-29.348882410106903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6.350000000000001" customHeight="1" x14ac:dyDescent="0.25">
      <c r="A93" s="1"/>
      <c r="B93" s="57" t="s">
        <v>96</v>
      </c>
      <c r="C93" s="57"/>
      <c r="D93" s="75">
        <f>M93/G93*100</f>
        <v>0.1049452293751514</v>
      </c>
      <c r="E93" s="76">
        <f>P93/J93*100</f>
        <v>0.31999102024789972</v>
      </c>
      <c r="F93" s="66">
        <f>17+20+22+20</f>
        <v>79</v>
      </c>
      <c r="G93" s="67">
        <f>G88+G89+G90+G92</f>
        <v>25313204</v>
      </c>
      <c r="H93" s="54"/>
      <c r="I93" s="70">
        <f>(G93-G94)/G94*100</f>
        <v>-12.597935928826503</v>
      </c>
      <c r="J93" s="71">
        <f>J88+J89+J90+J92</f>
        <v>4579191</v>
      </c>
      <c r="K93" s="54"/>
      <c r="L93" s="70">
        <f>(J93-J94)/J94*100</f>
        <v>-8.0950825995864353</v>
      </c>
      <c r="M93" s="67">
        <f>M88+M89+M90+M92</f>
        <v>26565</v>
      </c>
      <c r="N93" s="54"/>
      <c r="O93" s="70">
        <f>(M93-M94)/M94*100</f>
        <v>-21.943407868833191</v>
      </c>
      <c r="P93" s="71">
        <f>P88+P89+P90+P92</f>
        <v>14653</v>
      </c>
      <c r="Q93" s="54"/>
      <c r="R93" s="74">
        <f>(P93-P94)/P94*100</f>
        <v>-19.231617241759452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thickBot="1" x14ac:dyDescent="0.3">
      <c r="A94" s="1"/>
      <c r="B94" s="58" t="s">
        <v>97</v>
      </c>
      <c r="C94" s="58"/>
      <c r="D94" s="77">
        <f>M94/G94*100</f>
        <v>0.11750999385673373</v>
      </c>
      <c r="E94" s="78">
        <f>P94/J94*100</f>
        <v>0.36411213497718325</v>
      </c>
      <c r="F94" s="69">
        <f>23+15+20+20</f>
        <v>78</v>
      </c>
      <c r="G94" s="68">
        <f>G72+G73+G74+G76</f>
        <v>28961792</v>
      </c>
      <c r="H94" s="55"/>
      <c r="I94" s="79">
        <f>(G94-31133604)/31133604*100</f>
        <v>-6.9757808957806491</v>
      </c>
      <c r="J94" s="72">
        <f>J72+J73+J74+J76</f>
        <v>4982531</v>
      </c>
      <c r="K94" s="55"/>
      <c r="L94" s="79">
        <f>(J94-5270970)/5270970*100</f>
        <v>-5.47221858595287</v>
      </c>
      <c r="M94" s="68">
        <f>M72+M73+M74+M76</f>
        <v>34033</v>
      </c>
      <c r="N94" s="55"/>
      <c r="O94" s="79">
        <f>(M94-46136)/46136*100</f>
        <v>-26.233310213282468</v>
      </c>
      <c r="P94" s="73">
        <f>P72+P73+P74+P76</f>
        <v>18142</v>
      </c>
      <c r="Q94" s="55"/>
      <c r="R94" s="80">
        <f>(P94-25501)/25501*100</f>
        <v>-28.857691855221361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4.5" customHeight="1" x14ac:dyDescent="0.25">
      <c r="A95" s="1"/>
      <c r="B95" s="44"/>
      <c r="C95" s="44"/>
      <c r="D95" s="31"/>
      <c r="E95" s="31"/>
      <c r="F95" s="45"/>
      <c r="G95" s="46"/>
      <c r="H95" s="47"/>
      <c r="I95" s="47"/>
      <c r="J95" s="46"/>
      <c r="K95" s="47"/>
      <c r="L95" s="47"/>
      <c r="M95" s="46"/>
      <c r="N95" s="47"/>
      <c r="O95" s="47"/>
      <c r="P95" s="46"/>
      <c r="Q95" s="47"/>
      <c r="R95" s="4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3.5" customHeight="1" x14ac:dyDescent="0.25">
      <c r="A96" s="1"/>
      <c r="B96" s="48" t="s">
        <v>62</v>
      </c>
      <c r="C96" s="49" t="s">
        <v>63</v>
      </c>
      <c r="D96" s="50"/>
      <c r="E96" s="51"/>
      <c r="F96" s="51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3.5" customHeight="1" x14ac:dyDescent="0.25">
      <c r="A97" s="1"/>
      <c r="B97" s="48" t="s">
        <v>64</v>
      </c>
      <c r="C97" s="49" t="s">
        <v>65</v>
      </c>
      <c r="D97" s="50"/>
      <c r="E97" s="51"/>
      <c r="F97" s="51"/>
      <c r="G97" s="51"/>
      <c r="H97" s="51"/>
      <c r="I97" s="51"/>
      <c r="J97" s="53"/>
      <c r="K97" s="53"/>
      <c r="L97" s="53"/>
      <c r="M97" s="53"/>
      <c r="N97" s="53"/>
      <c r="O97" s="53"/>
      <c r="P97" s="53"/>
      <c r="Q97" s="53"/>
      <c r="R97" s="53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3.5" customHeight="1" x14ac:dyDescent="0.25">
      <c r="A98" s="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5.25" customHeight="1" x14ac:dyDescent="0.25">
      <c r="A99" s="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3.5" customHeight="1" x14ac:dyDescent="0.25">
      <c r="A100" s="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3.5" customHeight="1" x14ac:dyDescent="0.25">
      <c r="A101" s="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3.5" customHeight="1" x14ac:dyDescent="0.25">
      <c r="A102" s="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5.25" customHeight="1" x14ac:dyDescent="0.25">
      <c r="A103" s="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3.5" customHeight="1" x14ac:dyDescent="0.25">
      <c r="A104" s="1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3.5" customHeight="1" x14ac:dyDescent="0.25">
      <c r="A105" s="1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3.5" customHeight="1" x14ac:dyDescent="0.25">
      <c r="A106" s="1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8" customHeight="1" x14ac:dyDescent="0.25"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5.75" customHeight="1" x14ac:dyDescent="0.25"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5.75" customHeight="1" x14ac:dyDescent="0.25"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0.15" customHeight="1" x14ac:dyDescent="0.25"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5.75" customHeight="1" x14ac:dyDescent="0.25"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4" ht="7.15" customHeight="1" x14ac:dyDescent="0.25"/>
    <row r="115" ht="15.75" customHeight="1" x14ac:dyDescent="0.25"/>
    <row r="116" ht="17.649999999999999" customHeight="1" x14ac:dyDescent="0.25"/>
    <row r="117" ht="17.100000000000001" customHeight="1" x14ac:dyDescent="0.25"/>
    <row r="118" ht="7.7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8.65" customHeight="1" x14ac:dyDescent="0.25"/>
    <row r="123" ht="14.25" customHeight="1" x14ac:dyDescent="0.25"/>
    <row r="124" ht="16.5" customHeight="1" x14ac:dyDescent="0.25"/>
    <row r="125" ht="12.75" customHeight="1" x14ac:dyDescent="0.25"/>
    <row r="126" ht="11.1" customHeight="1" x14ac:dyDescent="0.25"/>
    <row r="127" ht="10.7" customHeight="1" x14ac:dyDescent="0.25"/>
    <row r="128" ht="14.1" customHeight="1" x14ac:dyDescent="0.25"/>
  </sheetData>
  <mergeCells count="10">
    <mergeCell ref="B93:C93"/>
    <mergeCell ref="B94:C94"/>
    <mergeCell ref="B1:R1"/>
    <mergeCell ref="D3:E3"/>
    <mergeCell ref="G3:L3"/>
    <mergeCell ref="M3:R3"/>
    <mergeCell ref="H4:I4"/>
    <mergeCell ref="K4:L4"/>
    <mergeCell ref="N4:O4"/>
    <mergeCell ref="Q4:R4"/>
  </mergeCells>
  <phoneticPr fontId="13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2020-05-18T02:41:42Z</cp:lastPrinted>
  <dcterms:created xsi:type="dcterms:W3CDTF">1998-09-21T15:00:50Z</dcterms:created>
  <dcterms:modified xsi:type="dcterms:W3CDTF">2020-05-18T02:44:56Z</dcterms:modified>
  <dc:language>zh-TW</dc:language>
</cp:coreProperties>
</file>