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佳盈\新聞稿\10904\中央銀行109年4月27日發布新聞稿第075號(109年3月存款不足退票概況)\"/>
    </mc:Choice>
  </mc:AlternateContent>
  <bookViews>
    <workbookView xWindow="0" yWindow="0" windowWidth="28800" windowHeight="11595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P92" i="1" l="1"/>
  <c r="R92" i="1" s="1"/>
  <c r="P91" i="1"/>
  <c r="M92" i="1"/>
  <c r="O92" i="1" s="1"/>
  <c r="M91" i="1"/>
  <c r="J92" i="1"/>
  <c r="L92" i="1" s="1"/>
  <c r="J91" i="1"/>
  <c r="G92" i="1"/>
  <c r="I92" i="1" s="1"/>
  <c r="G91" i="1"/>
  <c r="F92" i="1"/>
  <c r="F91" i="1"/>
  <c r="R90" i="1"/>
  <c r="Q90" i="1"/>
  <c r="O90" i="1"/>
  <c r="N90" i="1"/>
  <c r="L90" i="1"/>
  <c r="K90" i="1"/>
  <c r="I90" i="1"/>
  <c r="H90" i="1"/>
  <c r="R89" i="1" l="1"/>
  <c r="Q89" i="1"/>
  <c r="O89" i="1"/>
  <c r="N89" i="1"/>
  <c r="L89" i="1"/>
  <c r="K89" i="1"/>
  <c r="I89" i="1"/>
  <c r="H89" i="1"/>
  <c r="E92" i="1" l="1"/>
  <c r="R88" i="1"/>
  <c r="D92" i="1" l="1"/>
  <c r="R91" i="1"/>
  <c r="O91" i="1"/>
  <c r="L91" i="1"/>
  <c r="I91" i="1"/>
  <c r="E91" i="1"/>
  <c r="D91" i="1"/>
  <c r="Q88" i="1"/>
  <c r="O88" i="1"/>
  <c r="N88" i="1"/>
  <c r="L88" i="1"/>
  <c r="K88" i="1"/>
  <c r="I88" i="1"/>
  <c r="H88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<sst xmlns="http://schemas.openxmlformats.org/spreadsheetml/2006/main" count="236" uniqueCount="97">
  <si>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</si>
  <si>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</si>
  <si>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</si>
  <si>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</si>
  <si>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</si>
  <si>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</si>
  <si>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</si>
  <si>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</si>
  <si>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</si>
  <si>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</si>
  <si>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</si>
  <si>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</si>
  <si>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</si>
  <si>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</si>
  <si>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</si>
  <si>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</si>
  <si>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</si>
  <si>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</si>
  <si>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</si>
  <si>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</si>
  <si>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</si>
  <si>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</si>
  <si>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</si>
  <si>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</si>
  <si>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</si>
  <si>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</si>
  <si>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</si>
  <si>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</si>
  <si>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</si>
  <si>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</si>
  <si>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</si>
  <si>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</si>
  <si>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</si>
  <si>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</si>
  <si>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</si>
  <si>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</si>
  <si>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</si>
  <si>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</si>
  <si>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</si>
  <si>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</si>
  <si>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</si>
  <si>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</si>
  <si>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</si>
  <si>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</si>
  <si>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</si>
  <si>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</si>
  <si>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</si>
  <si>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</si>
  <si>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</si>
  <si>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</si>
  <si>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</si>
  <si>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</si>
  <si>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</si>
  <si>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</si>
  <si>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</si>
  <si>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</si>
  <si>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</si>
  <si>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</si>
  <si>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</si>
  <si>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</si>
  <si>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</si>
  <si>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</si>
  <si>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</si>
  <si>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</si>
  <si>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</si>
  <si>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</si>
  <si>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</si>
  <si>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</si>
  <si>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</si>
  <si>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</si>
  <si>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</si>
  <si>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</si>
  <si>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</si>
  <si>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</si>
  <si>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</si>
  <si>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3" type="noConversion"/>
  </si>
  <si>
    <r>
      <t>107</t>
    </r>
    <r>
      <rPr>
        <sz val="11"/>
        <rFont val="標楷體"/>
        <family val="4"/>
        <charset val="136"/>
      </rPr>
      <t>年</t>
    </r>
    <phoneticPr fontId="13" type="noConversion"/>
  </si>
  <si>
    <r>
      <t>108</t>
    </r>
    <r>
      <rPr>
        <sz val="11"/>
        <rFont val="標楷體"/>
        <family val="4"/>
        <charset val="136"/>
      </rPr>
      <t>年</t>
    </r>
    <phoneticPr fontId="13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</si>
  <si>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3" type="noConversion"/>
  </si>
  <si>
    <r>
      <t>2</t>
    </r>
    <r>
      <rPr>
        <sz val="11"/>
        <rFont val="標楷體"/>
        <family val="4"/>
        <charset val="136"/>
      </rPr>
      <t>月</t>
    </r>
    <phoneticPr fontId="13" type="noConversion"/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</si>
  <si>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</si>
  <si>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</si>
  <si>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5</t>
    </r>
    <r>
      <rPr>
        <sz val="11"/>
        <rFont val="標楷體"/>
        <family val="4"/>
        <charset val="136"/>
      </rPr>
      <t>月</t>
    </r>
    <phoneticPr fontId="13" type="noConversion"/>
  </si>
  <si>
    <r>
      <t>6</t>
    </r>
    <r>
      <rPr>
        <sz val="11"/>
        <rFont val="標楷體"/>
        <family val="4"/>
        <charset val="136"/>
      </rPr>
      <t>月</t>
    </r>
    <phoneticPr fontId="13" type="noConversion"/>
  </si>
  <si>
    <r>
      <t>7</t>
    </r>
    <r>
      <rPr>
        <sz val="11"/>
        <rFont val="標楷體"/>
        <family val="4"/>
        <charset val="136"/>
      </rPr>
      <t>月</t>
    </r>
    <phoneticPr fontId="13" type="noConversion"/>
  </si>
  <si>
    <r>
      <t>8</t>
    </r>
    <r>
      <rPr>
        <sz val="11"/>
        <rFont val="標楷體"/>
        <family val="4"/>
        <charset val="136"/>
      </rPr>
      <t>月</t>
    </r>
    <phoneticPr fontId="13" type="noConversion"/>
  </si>
  <si>
    <r>
      <t>9</t>
    </r>
    <r>
      <rPr>
        <sz val="11"/>
        <rFont val="標楷體"/>
        <family val="4"/>
        <charset val="136"/>
      </rPr>
      <t>月</t>
    </r>
    <phoneticPr fontId="13" type="noConversion"/>
  </si>
  <si>
    <r>
      <t>10</t>
    </r>
    <r>
      <rPr>
        <sz val="11"/>
        <rFont val="標楷體"/>
        <family val="4"/>
        <charset val="136"/>
      </rPr>
      <t>月</t>
    </r>
    <phoneticPr fontId="13" type="noConversion"/>
  </si>
  <si>
    <r>
      <t>11</t>
    </r>
    <r>
      <rPr>
        <sz val="11"/>
        <rFont val="標楷體"/>
        <family val="4"/>
        <charset val="136"/>
      </rPr>
      <t>月</t>
    </r>
    <phoneticPr fontId="13" type="noConversion"/>
  </si>
  <si>
    <r>
      <t>12</t>
    </r>
    <r>
      <rPr>
        <sz val="11"/>
        <rFont val="標楷體"/>
        <family val="4"/>
        <charset val="136"/>
      </rPr>
      <t>月</t>
    </r>
    <phoneticPr fontId="13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</si>
  <si>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3" type="noConversion"/>
  </si>
  <si>
    <r>
      <t>2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</si>
  <si>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</si>
  <si>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</si>
  <si>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</si>
  <si>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109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1-3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</si>
  <si>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108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1-3</t>
    </r>
    <r>
      <rPr>
        <sz val="11"/>
        <color rgb="FF000000"/>
        <rFont val="標楷體"/>
        <family val="4"/>
        <charset val="136"/>
      </rPr>
      <t>月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</si>
</sst>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6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Times New Roman"/>
      <family val="1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74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7" fontId="15" fillId="0" borderId="31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6"/>
  <sheetViews>
    <sheetView showGridLines="0" tabSelected="1" zoomScale="70" zoomScaleNormal="70" workbookViewId="0">
      <selection activeCell="N105" sqref="N105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8" t="s">
        <v>2</v>
      </c>
      <c r="E3" s="68"/>
      <c r="F3" s="5" t="s">
        <v>3</v>
      </c>
      <c r="G3" s="68" t="s">
        <v>4</v>
      </c>
      <c r="H3" s="68"/>
      <c r="I3" s="68"/>
      <c r="J3" s="68"/>
      <c r="K3" s="68"/>
      <c r="L3" s="68"/>
      <c r="M3" s="69" t="s">
        <v>5</v>
      </c>
      <c r="N3" s="69"/>
      <c r="O3" s="69"/>
      <c r="P3" s="69"/>
      <c r="Q3" s="69"/>
      <c r="R3" s="69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70" t="s">
        <v>11</v>
      </c>
      <c r="I4" s="70"/>
      <c r="J4" s="12" t="s">
        <v>12</v>
      </c>
      <c r="K4" s="71" t="s">
        <v>11</v>
      </c>
      <c r="L4" s="71"/>
      <c r="M4" s="10" t="s">
        <v>10</v>
      </c>
      <c r="N4" s="72" t="s">
        <v>11</v>
      </c>
      <c r="O4" s="72"/>
      <c r="P4" s="12" t="s">
        <v>12</v>
      </c>
      <c r="Q4" s="73" t="s">
        <v>11</v>
      </c>
      <c r="R4" s="73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.6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7.5" customHeight="1" x14ac:dyDescent="0.25">
      <c r="A87" s="1"/>
      <c r="B87" s="32"/>
      <c r="C87" s="33"/>
      <c r="D87" s="23"/>
      <c r="E87" s="31"/>
      <c r="F87" s="42"/>
      <c r="G87" s="35"/>
      <c r="H87" s="36"/>
      <c r="I87" s="36"/>
      <c r="J87" s="37"/>
      <c r="K87" s="36"/>
      <c r="L87" s="36"/>
      <c r="M87" s="35"/>
      <c r="N87" s="36"/>
      <c r="O87" s="36"/>
      <c r="P87" s="37"/>
      <c r="Q87" s="36"/>
      <c r="R87" s="43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25">
      <c r="A88" s="1"/>
      <c r="B88" s="32" t="s">
        <v>75</v>
      </c>
      <c r="C88" s="62" t="s">
        <v>31</v>
      </c>
      <c r="D88" s="23">
        <v>0.1</v>
      </c>
      <c r="E88" s="31">
        <v>0.32</v>
      </c>
      <c r="F88" s="34" t="s">
        <v>90</v>
      </c>
      <c r="G88" s="35">
        <v>6687730</v>
      </c>
      <c r="H88" s="36">
        <f>(G88-G86)/G86*100</f>
        <v>-19.865438478244592</v>
      </c>
      <c r="I88" s="36">
        <f>(G88-G72)/G72*100</f>
        <v>-29.971303619848616</v>
      </c>
      <c r="J88" s="37">
        <v>1137300</v>
      </c>
      <c r="K88" s="36">
        <f>(J88-J86)/J86*100</f>
        <v>-19.081543861246868</v>
      </c>
      <c r="L88" s="36">
        <f>(J88-J72)/J72*100</f>
        <v>-27.646228035575689</v>
      </c>
      <c r="M88" s="35">
        <v>6487</v>
      </c>
      <c r="N88" s="36">
        <f>(M88-M86)/M86*100</f>
        <v>-31.113942869278965</v>
      </c>
      <c r="O88" s="36">
        <f>(M88-M72)/M72*100</f>
        <v>-38.744098205854584</v>
      </c>
      <c r="P88" s="37">
        <v>3610</v>
      </c>
      <c r="Q88" s="36">
        <f>(P88-P86)/P86*100</f>
        <v>-42.396681027604913</v>
      </c>
      <c r="R88" s="39">
        <f>(P88-P72)/P72*100</f>
        <v>-37.812230835486652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91</v>
      </c>
      <c r="C89" s="62"/>
      <c r="D89" s="23">
        <v>0.1</v>
      </c>
      <c r="E89" s="31">
        <v>0.28000000000000003</v>
      </c>
      <c r="F89" s="34" t="s">
        <v>92</v>
      </c>
      <c r="G89" s="35">
        <v>4647469</v>
      </c>
      <c r="H89" s="36">
        <f>(G89-G88)/G88*100</f>
        <v>-30.507526470117664</v>
      </c>
      <c r="I89" s="36">
        <f>(G89-G73)/G73*100</f>
        <v>4.0235386861588349</v>
      </c>
      <c r="J89" s="37">
        <v>966837</v>
      </c>
      <c r="K89" s="36">
        <f>(J89-J88)/J88*100</f>
        <v>-14.988393563703509</v>
      </c>
      <c r="L89" s="36">
        <f>(J89-J73)/J73*100</f>
        <v>9.8803273099215811</v>
      </c>
      <c r="M89" s="35">
        <v>4677</v>
      </c>
      <c r="N89" s="36">
        <f>(M89-M88)/M88*100</f>
        <v>-27.901957761677199</v>
      </c>
      <c r="O89" s="36">
        <f>(M89-M73)/M73*100</f>
        <v>-14.901746724890829</v>
      </c>
      <c r="P89" s="37">
        <v>2750</v>
      </c>
      <c r="Q89" s="36">
        <f>(P89-P88)/P88*100</f>
        <v>-23.822714681440445</v>
      </c>
      <c r="R89" s="39">
        <f>(P89-P73)/P73*100</f>
        <v>-10.45262129599479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93</v>
      </c>
      <c r="C90" s="62"/>
      <c r="D90" s="23">
        <v>0.1</v>
      </c>
      <c r="E90" s="31">
        <v>0.34</v>
      </c>
      <c r="F90" s="34" t="s">
        <v>94</v>
      </c>
      <c r="G90" s="35">
        <v>7931625</v>
      </c>
      <c r="H90" s="36">
        <f>(G90-G89)/G89*100</f>
        <v>70.665474046195897</v>
      </c>
      <c r="I90" s="36">
        <f>(G90-G74)/G74*100</f>
        <v>13.943185172894548</v>
      </c>
      <c r="J90" s="37">
        <v>1382228</v>
      </c>
      <c r="K90" s="36">
        <f>(J90-J89)/J89*100</f>
        <v>42.963912220984504</v>
      </c>
      <c r="L90" s="36">
        <f>(J90-J74)/J74*100</f>
        <v>10.803836611340689</v>
      </c>
      <c r="M90" s="35">
        <v>8177</v>
      </c>
      <c r="N90" s="36">
        <f>(M90-M89)/M89*100</f>
        <v>74.83429548856104</v>
      </c>
      <c r="O90" s="36">
        <f>(M90-M74)/M74*100</f>
        <v>1.4642015138354634</v>
      </c>
      <c r="P90" s="37">
        <v>4658</v>
      </c>
      <c r="Q90" s="36">
        <f>(P90-P89)/P89*100</f>
        <v>69.381818181818176</v>
      </c>
      <c r="R90" s="39">
        <f>(P90-P74)/P74*100</f>
        <v>13.030817762678963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6.350000000000001" customHeight="1" x14ac:dyDescent="0.25">
      <c r="A91" s="1"/>
      <c r="B91" s="65" t="s">
        <v>95</v>
      </c>
      <c r="C91" s="65"/>
      <c r="D91" s="23">
        <f>M91/G91*100</f>
        <v>0.10038499339590169</v>
      </c>
      <c r="E91" s="31">
        <f>P91/J91*100</f>
        <v>0.31603116713252916</v>
      </c>
      <c r="F91" s="25">
        <f>17+20+22</f>
        <v>59</v>
      </c>
      <c r="G91" s="35">
        <f>G88+G89+G90</f>
        <v>19266824</v>
      </c>
      <c r="H91" s="54"/>
      <c r="I91" s="36">
        <f>(G91-G92)/G92*100</f>
        <v>-8.1601940708610137</v>
      </c>
      <c r="J91" s="37">
        <f>J88+J89+J90</f>
        <v>3486365</v>
      </c>
      <c r="K91" s="54"/>
      <c r="L91" s="36">
        <f>(J91-J92)/J92*100</f>
        <v>-5.7539234675464925</v>
      </c>
      <c r="M91" s="35">
        <f>M88+M89+M90</f>
        <v>19341</v>
      </c>
      <c r="N91" s="54"/>
      <c r="O91" s="36">
        <f>(M91-M92)/M92*100</f>
        <v>-19.896458894180991</v>
      </c>
      <c r="P91" s="37">
        <f>P88+P89+P90</f>
        <v>11018</v>
      </c>
      <c r="Q91" s="54"/>
      <c r="R91" s="39">
        <f>(P91-P92)/P92*100</f>
        <v>-15.226590751711932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6.350000000000001" customHeight="1" thickBot="1" x14ac:dyDescent="0.3">
      <c r="A92" s="1"/>
      <c r="B92" s="66" t="s">
        <v>96</v>
      </c>
      <c r="C92" s="66"/>
      <c r="D92" s="56">
        <f>M92/G92*100</f>
        <v>0.11509276848945425</v>
      </c>
      <c r="E92" s="57">
        <f>P92/J92*100</f>
        <v>0.35134481234532194</v>
      </c>
      <c r="F92" s="58">
        <f>23+15+20</f>
        <v>58</v>
      </c>
      <c r="G92" s="59">
        <f>G72+G73+G74</f>
        <v>20978729</v>
      </c>
      <c r="H92" s="55"/>
      <c r="I92" s="63">
        <f>(G92-24500112)/24500112*100</f>
        <v>-14.372926131929519</v>
      </c>
      <c r="J92" s="61">
        <f>J72+J73+J74</f>
        <v>3699215</v>
      </c>
      <c r="K92" s="55"/>
      <c r="L92" s="63">
        <f>(J92-4090173)/4090173*100</f>
        <v>-9.5584709986594696</v>
      </c>
      <c r="M92" s="59">
        <f>M72+M73+M74</f>
        <v>24145</v>
      </c>
      <c r="N92" s="55"/>
      <c r="O92" s="63">
        <f>(M92-35427)/35427*100</f>
        <v>-31.845767352584186</v>
      </c>
      <c r="P92" s="60">
        <f>P72+P73+P74</f>
        <v>12997</v>
      </c>
      <c r="Q92" s="55"/>
      <c r="R92" s="64">
        <f>(P92-19573)/19573*100</f>
        <v>-33.59730240637613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4.5" customHeight="1" x14ac:dyDescent="0.25">
      <c r="A93" s="1"/>
      <c r="B93" s="44"/>
      <c r="C93" s="44"/>
      <c r="D93" s="31"/>
      <c r="E93" s="31"/>
      <c r="F93" s="45"/>
      <c r="G93" s="46"/>
      <c r="H93" s="47"/>
      <c r="I93" s="47"/>
      <c r="J93" s="46"/>
      <c r="K93" s="47"/>
      <c r="L93" s="47"/>
      <c r="M93" s="46"/>
      <c r="N93" s="47"/>
      <c r="O93" s="47"/>
      <c r="P93" s="46"/>
      <c r="Q93" s="47"/>
      <c r="R93" s="4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3.5" customHeight="1" x14ac:dyDescent="0.25">
      <c r="A94" s="1"/>
      <c r="B94" s="48" t="s">
        <v>62</v>
      </c>
      <c r="C94" s="49" t="s">
        <v>63</v>
      </c>
      <c r="D94" s="50"/>
      <c r="E94" s="51"/>
      <c r="F94" s="51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3.5" customHeight="1" x14ac:dyDescent="0.25">
      <c r="A95" s="1"/>
      <c r="B95" s="48" t="s">
        <v>64</v>
      </c>
      <c r="C95" s="49" t="s">
        <v>65</v>
      </c>
      <c r="D95" s="50"/>
      <c r="E95" s="51"/>
      <c r="F95" s="51"/>
      <c r="G95" s="51"/>
      <c r="H95" s="51"/>
      <c r="I95" s="51"/>
      <c r="J95" s="53"/>
      <c r="K95" s="53"/>
      <c r="L95" s="53"/>
      <c r="M95" s="53"/>
      <c r="N95" s="53"/>
      <c r="O95" s="53"/>
      <c r="P95" s="53"/>
      <c r="Q95" s="53"/>
      <c r="R95" s="53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3.5" customHeight="1" x14ac:dyDescent="0.25">
      <c r="A96" s="1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5.25" customHeight="1" x14ac:dyDescent="0.25">
      <c r="A97" s="1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3.5" customHeight="1" x14ac:dyDescent="0.25">
      <c r="A98" s="1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3.5" customHeight="1" x14ac:dyDescent="0.25">
      <c r="A99" s="1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3.5" customHeight="1" x14ac:dyDescent="0.25">
      <c r="A100" s="1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5.25" customHeight="1" x14ac:dyDescent="0.25">
      <c r="A101" s="1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3.5" customHeight="1" x14ac:dyDescent="0.25">
      <c r="A102" s="1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3.5" customHeight="1" x14ac:dyDescent="0.25">
      <c r="A103" s="1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3.5" customHeight="1" x14ac:dyDescent="0.25">
      <c r="A104" s="1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8" customHeight="1" x14ac:dyDescent="0.25"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5.75" customHeight="1" x14ac:dyDescent="0.25"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5.75" customHeight="1" x14ac:dyDescent="0.25"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0.15" customHeight="1" x14ac:dyDescent="0.25"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5.75" customHeight="1" x14ac:dyDescent="0.25"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2" spans="1:49" ht="7.15" customHeight="1" x14ac:dyDescent="0.25"/>
    <row r="113" ht="15.75" customHeight="1" x14ac:dyDescent="0.25"/>
    <row r="114" ht="17.649999999999999" customHeight="1" x14ac:dyDescent="0.25"/>
    <row r="115" ht="17.100000000000001" customHeight="1" x14ac:dyDescent="0.25"/>
    <row r="116" ht="7.7" customHeight="1" x14ac:dyDescent="0.25"/>
    <row r="117" ht="17.100000000000001" customHeight="1" x14ac:dyDescent="0.25"/>
    <row r="118" ht="17.100000000000001" customHeight="1" x14ac:dyDescent="0.25"/>
    <row r="119" ht="17.100000000000001" customHeight="1" x14ac:dyDescent="0.25"/>
    <row r="120" ht="8.65" customHeight="1" x14ac:dyDescent="0.25"/>
    <row r="121" ht="14.25" customHeight="1" x14ac:dyDescent="0.25"/>
    <row r="122" ht="16.5" customHeight="1" x14ac:dyDescent="0.25"/>
    <row r="123" ht="12.75" customHeight="1" x14ac:dyDescent="0.25"/>
    <row r="124" ht="11.1" customHeight="1" x14ac:dyDescent="0.25"/>
    <row r="125" ht="10.7" customHeight="1" x14ac:dyDescent="0.25"/>
    <row r="126" ht="14.1" customHeight="1" x14ac:dyDescent="0.25"/>
  </sheetData>
  <mergeCells count="10">
    <mergeCell ref="B91:C91"/>
    <mergeCell ref="B92:C92"/>
    <mergeCell ref="B1:R1"/>
    <mergeCell ref="D3:E3"/>
    <mergeCell ref="G3:L3"/>
    <mergeCell ref="M3:R3"/>
    <mergeCell ref="H4:I4"/>
    <mergeCell ref="K4:L4"/>
    <mergeCell ref="N4:O4"/>
    <mergeCell ref="Q4:R4"/>
  </mergeCells>
  <phoneticPr fontId="13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李佳盈</cp:lastModifiedBy>
  <cp:revision>74</cp:revision>
  <cp:lastPrinted>2020-04-27T01:53:17Z</cp:lastPrinted>
  <dcterms:created xsi:type="dcterms:W3CDTF">1998-09-21T15:00:50Z</dcterms:created>
  <dcterms:modified xsi:type="dcterms:W3CDTF">2020-04-27T01:53:19Z</dcterms:modified>
  <dc:language>zh-TW</dc:language>
</cp:coreProperties>
</file>