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1" i="1" l="1"/>
  <c r="O91" i="1"/>
  <c r="L91" i="1"/>
  <c r="I91" i="1"/>
  <c r="E91" i="1"/>
  <c r="P91" i="1"/>
  <c r="P90" i="1"/>
  <c r="M91" i="1"/>
  <c r="M90" i="1"/>
  <c r="J91" i="1"/>
  <c r="J90" i="1"/>
  <c r="G91" i="1"/>
  <c r="G90" i="1"/>
  <c r="F91" i="1"/>
  <c r="F90" i="1"/>
  <c r="R89" i="1"/>
  <c r="Q89" i="1"/>
  <c r="O89" i="1"/>
  <c r="N89" i="1"/>
  <c r="L89" i="1"/>
  <c r="K89" i="1"/>
  <c r="I89" i="1"/>
  <c r="H89" i="1"/>
  <c r="R88" i="1" l="1"/>
  <c r="D91" i="1" l="1"/>
  <c r="R90" i="1"/>
  <c r="O90" i="1"/>
  <c r="L90" i="1"/>
  <c r="I90" i="1"/>
  <c r="E90" i="1"/>
  <c r="D90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<sst xmlns="http://schemas.openxmlformats.org/spreadsheetml/2006/main" count="234" uniqueCount="95">
  <si>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</si>
  <si>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</si>
  <si>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</si>
  <si>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</si>
  <si>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</si>
  <si>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</si>
  <si>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</si>
  <si>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</si>
  <si>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</si>
  <si>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</si>
  <si>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</si>
  <si>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</si>
  <si>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</si>
  <si>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</si>
  <si>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</si>
  <si>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</si>
  <si>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</si>
  <si>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</si>
  <si>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</si>
  <si>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</si>
  <si>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</si>
  <si>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</si>
  <si>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</si>
  <si>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</si>
  <si>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</si>
  <si>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</si>
  <si>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</si>
  <si>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</si>
  <si>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</si>
  <si>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</si>
  <si>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</si>
  <si>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</si>
  <si>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</si>
  <si>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</si>
  <si>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</si>
  <si>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</si>
  <si>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</si>
  <si>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</si>
  <si>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</si>
  <si>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</si>
  <si>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</si>
  <si>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</si>
  <si>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</si>
  <si>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</si>
  <si>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</si>
  <si>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</si>
  <si>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</si>
  <si>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</si>
  <si>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</si>
  <si>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</si>
  <si>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</si>
  <si>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</si>
  <si>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</si>
  <si>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</si>
  <si>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</si>
  <si>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</si>
  <si>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</si>
  <si>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</si>
  <si>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</si>
  <si>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</si>
  <si>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</si>
  <si>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</si>
  <si>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</si>
  <si>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</si>
  <si>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</si>
  <si>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</si>
  <si>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</si>
  <si>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</si>
  <si>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</si>
  <si>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</si>
  <si>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</si>
  <si>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</si>
  <si>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</si>
  <si>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</si>
  <si>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</si>
  <si>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</si>
  <si>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</si>
  <si>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</si>
  <si>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</si>
  <si>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</si>
  <si>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</si>
  <si>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</si>
  <si>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</si>
  <si>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</si>
  <si>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</si>
  <si>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</si>
  <si>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</si>
  <si>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</si>
  <si>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11</t>
    </r>
    <r>
      <rPr>
        <sz val="11"/>
        <rFont val="標楷體"/>
        <family val="4"/>
        <charset val="136"/>
      </rPr>
      <t>月</t>
    </r>
    <phoneticPr fontId="13" type="noConversion"/>
  </si>
  <si>
    <r>
      <t>12</t>
    </r>
    <r>
      <rPr>
        <sz val="11"/>
        <rFont val="標楷體"/>
        <family val="4"/>
        <charset val="136"/>
      </rPr>
      <t>月</t>
    </r>
    <phoneticPr fontId="13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</si>
  <si>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</si>
  <si>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</si>
  <si>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</si>
  <si>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109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1-2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</si>
  <si>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1-2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</si>
</sst>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5"/>
  <sheetViews>
    <sheetView showGridLines="0" tabSelected="1" topLeftCell="A17" zoomScale="118" zoomScaleNormal="118" workbookViewId="0">
      <selection activeCell="B69" sqref="B69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8" t="s">
        <v>2</v>
      </c>
      <c r="E3" s="68"/>
      <c r="F3" s="5" t="s">
        <v>3</v>
      </c>
      <c r="G3" s="68" t="s">
        <v>4</v>
      </c>
      <c r="H3" s="68"/>
      <c r="I3" s="68"/>
      <c r="J3" s="68"/>
      <c r="K3" s="68"/>
      <c r="L3" s="68"/>
      <c r="M3" s="69" t="s">
        <v>5</v>
      </c>
      <c r="N3" s="69"/>
      <c r="O3" s="69"/>
      <c r="P3" s="69"/>
      <c r="Q3" s="69"/>
      <c r="R3" s="69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0" t="s">
        <v>11</v>
      </c>
      <c r="I4" s="70"/>
      <c r="J4" s="12" t="s">
        <v>12</v>
      </c>
      <c r="K4" s="71" t="s">
        <v>11</v>
      </c>
      <c r="L4" s="71"/>
      <c r="M4" s="10" t="s">
        <v>10</v>
      </c>
      <c r="N4" s="72" t="s">
        <v>11</v>
      </c>
      <c r="O4" s="72"/>
      <c r="P4" s="12" t="s">
        <v>12</v>
      </c>
      <c r="Q4" s="73" t="s">
        <v>11</v>
      </c>
      <c r="R4" s="73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64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64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65" t="s">
        <v>93</v>
      </c>
      <c r="C90" s="65"/>
      <c r="D90" s="23">
        <f>M90/G90*100</f>
        <v>9.8489669215335335E-2</v>
      </c>
      <c r="E90" s="31">
        <f>P90/J90*100</f>
        <v>0.30226168733309666</v>
      </c>
      <c r="F90" s="25">
        <f>17+20</f>
        <v>37</v>
      </c>
      <c r="G90" s="35">
        <f>G88+G89</f>
        <v>11335199</v>
      </c>
      <c r="H90" s="54"/>
      <c r="I90" s="36">
        <f>(G90-G91)/G91*100</f>
        <v>-19.136492778341431</v>
      </c>
      <c r="J90" s="37">
        <f>J88+J89</f>
        <v>2104137</v>
      </c>
      <c r="K90" s="54"/>
      <c r="L90" s="36">
        <f>(J90-J91)/J91*100</f>
        <v>-14.178508500016315</v>
      </c>
      <c r="M90" s="35">
        <f>M88+M89</f>
        <v>11164</v>
      </c>
      <c r="N90" s="54"/>
      <c r="O90" s="36">
        <f>(M90-M91)/M91*100</f>
        <v>-30.598035558871068</v>
      </c>
      <c r="P90" s="37">
        <f>P88+P89</f>
        <v>6360</v>
      </c>
      <c r="Q90" s="54"/>
      <c r="R90" s="39">
        <f>(P90-P91)/P91*100</f>
        <v>-28.346101847679133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thickBot="1" x14ac:dyDescent="0.3">
      <c r="A91" s="1"/>
      <c r="B91" s="66" t="s">
        <v>94</v>
      </c>
      <c r="C91" s="66"/>
      <c r="D91" s="56">
        <f>M91/G91*100</f>
        <v>0.11475496611639546</v>
      </c>
      <c r="E91" s="57">
        <f>P91/J91*100</f>
        <v>0.3620256468822397</v>
      </c>
      <c r="F91" s="58">
        <f>23+15</f>
        <v>38</v>
      </c>
      <c r="G91" s="59">
        <f>G72+G73</f>
        <v>14017694</v>
      </c>
      <c r="H91" s="55"/>
      <c r="I91" s="62">
        <f>(G91-15012682)/15012682*100</f>
        <v>-6.6276498762845968</v>
      </c>
      <c r="J91" s="61">
        <f>J72+J73</f>
        <v>2451760</v>
      </c>
      <c r="K91" s="55"/>
      <c r="L91" s="62">
        <f>(J91-2540394)/2540394*100</f>
        <v>-3.4889863540852319</v>
      </c>
      <c r="M91" s="59">
        <f>M72+M73</f>
        <v>16086</v>
      </c>
      <c r="N91" s="55"/>
      <c r="O91" s="62">
        <f>(M91-22451)/22451*100</f>
        <v>-28.350630261458289</v>
      </c>
      <c r="P91" s="60">
        <f>P72+P73</f>
        <v>8876</v>
      </c>
      <c r="Q91" s="55"/>
      <c r="R91" s="63">
        <f>(P91-12610)/12610*100</f>
        <v>-29.611419508326726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4.5" customHeight="1" x14ac:dyDescent="0.25">
      <c r="A92" s="1"/>
      <c r="B92" s="44"/>
      <c r="C92" s="44"/>
      <c r="D92" s="31"/>
      <c r="E92" s="31"/>
      <c r="F92" s="45"/>
      <c r="G92" s="46"/>
      <c r="H92" s="47"/>
      <c r="I92" s="47"/>
      <c r="J92" s="46"/>
      <c r="K92" s="47"/>
      <c r="L92" s="47"/>
      <c r="M92" s="46"/>
      <c r="N92" s="47"/>
      <c r="O92" s="47"/>
      <c r="P92" s="46"/>
      <c r="Q92" s="47"/>
      <c r="R92" s="4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3.5" customHeight="1" x14ac:dyDescent="0.25">
      <c r="A93" s="1"/>
      <c r="B93" s="48" t="s">
        <v>62</v>
      </c>
      <c r="C93" s="49" t="s">
        <v>63</v>
      </c>
      <c r="D93" s="50"/>
      <c r="E93" s="51"/>
      <c r="F93" s="51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3.5" customHeight="1" x14ac:dyDescent="0.25">
      <c r="A94" s="1"/>
      <c r="B94" s="48" t="s">
        <v>64</v>
      </c>
      <c r="C94" s="49" t="s">
        <v>65</v>
      </c>
      <c r="D94" s="50"/>
      <c r="E94" s="51"/>
      <c r="F94" s="51"/>
      <c r="G94" s="51"/>
      <c r="H94" s="51"/>
      <c r="I94" s="51"/>
      <c r="J94" s="53"/>
      <c r="K94" s="53"/>
      <c r="L94" s="53"/>
      <c r="M94" s="53"/>
      <c r="N94" s="53"/>
      <c r="O94" s="53"/>
      <c r="P94" s="53"/>
      <c r="Q94" s="53"/>
      <c r="R94" s="53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3.5" customHeight="1" x14ac:dyDescent="0.25">
      <c r="A95" s="1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5.25" customHeight="1" x14ac:dyDescent="0.25">
      <c r="A96" s="1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25">
      <c r="A97" s="1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3.5" customHeight="1" x14ac:dyDescent="0.25">
      <c r="A98" s="1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3.5" customHeight="1" x14ac:dyDescent="0.25">
      <c r="A99" s="1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25">
      <c r="A101" s="1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customHeight="1" x14ac:dyDescent="0.25">
      <c r="A102" s="1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3.5" customHeight="1" x14ac:dyDescent="0.25">
      <c r="A103" s="1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8" customHeight="1" x14ac:dyDescent="0.25"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5.75" customHeight="1" x14ac:dyDescent="0.25"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0.15" customHeight="1" x14ac:dyDescent="0.25"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5.75" customHeight="1" x14ac:dyDescent="0.25"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11" spans="1:49" ht="7.15" customHeight="1" x14ac:dyDescent="0.25"/>
    <row r="112" spans="1:49" ht="15.75" customHeight="1" x14ac:dyDescent="0.25"/>
    <row r="113" ht="17.649999999999999" customHeight="1" x14ac:dyDescent="0.25"/>
    <row r="114" ht="17.100000000000001" customHeight="1" x14ac:dyDescent="0.25"/>
    <row r="115" ht="7.7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8.65" customHeight="1" x14ac:dyDescent="0.25"/>
    <row r="120" ht="14.25" customHeight="1" x14ac:dyDescent="0.25"/>
    <row r="121" ht="16.5" customHeight="1" x14ac:dyDescent="0.25"/>
    <row r="122" ht="12.75" customHeight="1" x14ac:dyDescent="0.25"/>
    <row r="123" ht="11.1" customHeight="1" x14ac:dyDescent="0.25"/>
    <row r="124" ht="10.7" customHeight="1" x14ac:dyDescent="0.25"/>
    <row r="125" ht="14.1" customHeight="1" x14ac:dyDescent="0.25"/>
  </sheetData>
  <mergeCells count="10">
    <mergeCell ref="B90:C90"/>
    <mergeCell ref="B91:C91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2020-03-18T03:18:33Z</cp:lastPrinted>
  <dcterms:created xsi:type="dcterms:W3CDTF">1998-09-21T15:00:50Z</dcterms:created>
  <dcterms:modified xsi:type="dcterms:W3CDTF">2020-03-18T03:19:00Z</dcterms:modified>
  <dc:language>zh-TW</dc:language>
</cp:coreProperties>
</file>