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70" yWindow="1005" windowWidth="14250" windowHeight="7290"/>
  </bookViews>
  <sheets>
    <sheet name="FOA" sheetId="4" r:id="rId1"/>
    <sheet name="國家代碼與地區對照表" sheetId="2" r:id="rId2"/>
  </sheets>
  <externalReferences>
    <externalReference r:id="rId3"/>
    <externalReference r:id="rId4"/>
    <externalReference r:id="rId5"/>
  </externalReferences>
  <definedNames>
    <definedName name="kkk">'[1]表06-3'!$A$6</definedName>
    <definedName name="LBCell030" localSheetId="0">#REF!</definedName>
    <definedName name="LBCell030">#REF!</definedName>
    <definedName name="LBCell111SUM">'[2]表11(總計)'!$E$6</definedName>
    <definedName name="LBCell150" localSheetId="0">#REF!</definedName>
    <definedName name="LBCell150">#REF!</definedName>
    <definedName name="LTCell030" localSheetId="0">#REF!</definedName>
    <definedName name="LTCell030">#REF!</definedName>
    <definedName name="_xlnm.Print_Area" localSheetId="0">FOA!$B$1:$L$39</definedName>
    <definedName name="_xlnm.Print_Titles" localSheetId="1">國家代碼與地區對照表!$3:$3</definedName>
    <definedName name="Sheet01_1XXXX">[2]表01!$E$6</definedName>
    <definedName name="Sheet01_3XXXX">[2]表01!$E$282</definedName>
    <definedName name="Sheet01_4XXXX">[2]表01!$E$325</definedName>
    <definedName name="Sheet01_5XXXX">[2]表01!$E$361</definedName>
    <definedName name="SHT050BR1">'[2]表05(個人契約)'!$E$15:$E$21</definedName>
    <definedName name="SHT064TR11">'[3]表6-4'!$E$8:$E$12</definedName>
    <definedName name="SHT064TR21">'[3]表6-4'!$E$17:$E$24</definedName>
    <definedName name="SHT064TR31">'[3]表6-4'!$E$29:$E$34</definedName>
    <definedName name="SHT100TR1" localSheetId="0">#REF!</definedName>
    <definedName name="SHT100TR1">#REF!</definedName>
    <definedName name="SHT100TR2" localSheetId="0">#REF!</definedName>
    <definedName name="SHT100TR2">#REF!</definedName>
    <definedName name="SHT100TR3" localSheetId="0">#REF!</definedName>
    <definedName name="SHT100TR3">#REF!</definedName>
    <definedName name="SHT100TR4" localSheetId="0">#REF!</definedName>
    <definedName name="SHT100TR4">#REF!</definedName>
    <definedName name="SHT100TR5" localSheetId="0">#REF!</definedName>
    <definedName name="SHT100TR5">#REF!</definedName>
    <definedName name="SHT100TR6" localSheetId="0">#REF!</definedName>
    <definedName name="SHT100TR6">#REF!</definedName>
    <definedName name="SHT100TR7" localSheetId="0">#REF!</definedName>
    <definedName name="SHT100TR7">#REF!</definedName>
    <definedName name="SHT100TR8" localSheetId="0">#REF!</definedName>
    <definedName name="SHT100TR8">#REF!</definedName>
    <definedName name="SHT101TR11" localSheetId="0">#REF!</definedName>
    <definedName name="SHT101TR11">#REF!</definedName>
    <definedName name="SHT101TR12" localSheetId="0">#REF!</definedName>
    <definedName name="SHT101TR12">#REF!</definedName>
    <definedName name="SHT101TR13" localSheetId="0">#REF!</definedName>
    <definedName name="SHT101TR13">#REF!</definedName>
    <definedName name="SHT101TR14" localSheetId="0">#REF!</definedName>
    <definedName name="SHT101TR14">#REF!</definedName>
    <definedName name="SHT101TR21" localSheetId="0">#REF!</definedName>
    <definedName name="SHT101TR21">#REF!</definedName>
    <definedName name="SHT101TR22" localSheetId="0">#REF!</definedName>
    <definedName name="SHT101TR22">#REF!</definedName>
    <definedName name="SHT101TR23" localSheetId="0">#REF!</definedName>
    <definedName name="SHT101TR23">#REF!</definedName>
    <definedName name="SHT101TR24" localSheetId="0">#REF!</definedName>
    <definedName name="SHT101TR24">#REF!</definedName>
    <definedName name="SHT101TR31" localSheetId="0">#REF!</definedName>
    <definedName name="SHT101TR31">#REF!</definedName>
    <definedName name="SHT101TR32" localSheetId="0">#REF!</definedName>
    <definedName name="SHT101TR32">#REF!</definedName>
    <definedName name="SHT101TR33" localSheetId="0">#REF!</definedName>
    <definedName name="SHT101TR33">#REF!</definedName>
    <definedName name="SHT101TR34" localSheetId="0">#REF!</definedName>
    <definedName name="SHT101TR34">#REF!</definedName>
    <definedName name="SHT101TR41" localSheetId="0">#REF!</definedName>
    <definedName name="SHT101TR41">#REF!</definedName>
    <definedName name="SHT101TR42" localSheetId="0">#REF!</definedName>
    <definedName name="SHT101TR42">#REF!</definedName>
    <definedName name="SHT101TR43" localSheetId="0">#REF!</definedName>
    <definedName name="SHT101TR43">#REF!</definedName>
    <definedName name="SHT101TR44" localSheetId="0">#REF!</definedName>
    <definedName name="SHT101TR44">#REF!</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 name="test101" localSheetId="0">#REF!</definedName>
    <definedName name="test101">#REF!</definedName>
  </definedNames>
  <calcPr calcId="145621"/>
</workbook>
</file>

<file path=xl/calcChain.xml><?xml version="1.0" encoding="utf-8"?>
<calcChain xmlns="http://schemas.openxmlformats.org/spreadsheetml/2006/main">
  <c r="N18" i="4" l="1"/>
  <c r="V18" i="4" s="1"/>
  <c r="O18" i="4"/>
  <c r="W18" i="4"/>
  <c r="P18" i="4"/>
  <c r="X18" i="4" s="1"/>
  <c r="Q18" i="4"/>
  <c r="Y18" i="4" s="1"/>
  <c r="R18" i="4"/>
  <c r="Z18" i="4"/>
  <c r="S18" i="4"/>
  <c r="AA18" i="4" s="1"/>
  <c r="T18" i="4"/>
  <c r="AB18" i="4" s="1"/>
  <c r="N19" i="4"/>
  <c r="V19" i="4" s="1"/>
  <c r="O19" i="4"/>
  <c r="W19" i="4" s="1"/>
  <c r="P19" i="4"/>
  <c r="X19" i="4" s="1"/>
  <c r="Q19" i="4"/>
  <c r="Y19" i="4" s="1"/>
  <c r="R19" i="4"/>
  <c r="Z19" i="4" s="1"/>
  <c r="S19" i="4"/>
  <c r="AA19" i="4" s="1"/>
  <c r="T19" i="4"/>
  <c r="AB19" i="4" s="1"/>
  <c r="L5" i="4"/>
  <c r="K5" i="4"/>
  <c r="J5" i="4"/>
  <c r="I5" i="4"/>
  <c r="H5" i="4"/>
  <c r="G5" i="4"/>
  <c r="F5" i="4"/>
  <c r="F1" i="4"/>
  <c r="N10" i="4"/>
  <c r="V10" i="4"/>
  <c r="O10" i="4"/>
  <c r="W10" i="4" s="1"/>
  <c r="P10" i="4"/>
  <c r="X10" i="4"/>
  <c r="Q10" i="4"/>
  <c r="Y10" i="4" s="1"/>
  <c r="R10" i="4"/>
  <c r="Z10" i="4" s="1"/>
  <c r="S10" i="4"/>
  <c r="AA10" i="4"/>
  <c r="T10" i="4"/>
  <c r="AB10" i="4" s="1"/>
  <c r="N11" i="4"/>
  <c r="V11" i="4"/>
  <c r="O11" i="4"/>
  <c r="W11" i="4" s="1"/>
  <c r="A11" i="4" s="1"/>
  <c r="P11" i="4"/>
  <c r="X11" i="4"/>
  <c r="Q11" i="4"/>
  <c r="Y11" i="4" s="1"/>
  <c r="R11" i="4"/>
  <c r="Z11" i="4"/>
  <c r="S11" i="4"/>
  <c r="AA11" i="4" s="1"/>
  <c r="T11" i="4"/>
  <c r="AB11" i="4"/>
  <c r="N12" i="4"/>
  <c r="V12" i="4" s="1"/>
  <c r="A12" i="4" s="1"/>
  <c r="O12" i="4"/>
  <c r="W12" i="4"/>
  <c r="P12" i="4"/>
  <c r="X12" i="4" s="1"/>
  <c r="Q12" i="4"/>
  <c r="Y12" i="4"/>
  <c r="R12" i="4"/>
  <c r="Z12" i="4" s="1"/>
  <c r="S12" i="4"/>
  <c r="AA12" i="4"/>
  <c r="T12" i="4"/>
  <c r="AB12" i="4" s="1"/>
  <c r="N13" i="4"/>
  <c r="V13" i="4"/>
  <c r="O13" i="4"/>
  <c r="W13" i="4" s="1"/>
  <c r="P13" i="4"/>
  <c r="X13" i="4" s="1"/>
  <c r="Q13" i="4"/>
  <c r="Y13" i="4"/>
  <c r="R13" i="4"/>
  <c r="Z13" i="4" s="1"/>
  <c r="S13" i="4"/>
  <c r="AA13" i="4"/>
  <c r="T13" i="4"/>
  <c r="AB13" i="4" s="1"/>
  <c r="N14" i="4"/>
  <c r="V14" i="4"/>
  <c r="O14" i="4"/>
  <c r="W14" i="4" s="1"/>
  <c r="P14" i="4"/>
  <c r="X14" i="4"/>
  <c r="Q14" i="4"/>
  <c r="Y14" i="4" s="1"/>
  <c r="R14" i="4"/>
  <c r="Z14" i="4"/>
  <c r="S14" i="4"/>
  <c r="AA14" i="4" s="1"/>
  <c r="T14" i="4"/>
  <c r="AB14" i="4"/>
  <c r="N15" i="4"/>
  <c r="V15" i="4" s="1"/>
  <c r="O15" i="4"/>
  <c r="W15" i="4"/>
  <c r="P15" i="4"/>
  <c r="X15" i="4" s="1"/>
  <c r="Q15" i="4"/>
  <c r="Y15" i="4"/>
  <c r="R15" i="4"/>
  <c r="Z15" i="4"/>
  <c r="S15" i="4"/>
  <c r="AA15" i="4" s="1"/>
  <c r="T15" i="4"/>
  <c r="AB15" i="4"/>
  <c r="N16" i="4"/>
  <c r="V16" i="4" s="1"/>
  <c r="O16" i="4"/>
  <c r="W16" i="4"/>
  <c r="P16" i="4"/>
  <c r="X16" i="4" s="1"/>
  <c r="Q16" i="4"/>
  <c r="Y16" i="4"/>
  <c r="R16" i="4"/>
  <c r="Z16" i="4" s="1"/>
  <c r="S16" i="4"/>
  <c r="AA16" i="4"/>
  <c r="T16" i="4"/>
  <c r="AB16" i="4" s="1"/>
  <c r="N17" i="4"/>
  <c r="V17" i="4"/>
  <c r="O17" i="4"/>
  <c r="W17" i="4" s="1"/>
  <c r="P17" i="4"/>
  <c r="X17" i="4" s="1"/>
  <c r="Q17" i="4"/>
  <c r="Y17" i="4" s="1"/>
  <c r="R17" i="4"/>
  <c r="Z17" i="4" s="1"/>
  <c r="S17" i="4"/>
  <c r="AA17" i="4"/>
  <c r="T17" i="4"/>
  <c r="AB17" i="4" s="1"/>
  <c r="N20" i="4"/>
  <c r="V20" i="4"/>
  <c r="O20" i="4"/>
  <c r="W20" i="4" s="1"/>
  <c r="P20" i="4"/>
  <c r="X20" i="4" s="1"/>
  <c r="Q20" i="4"/>
  <c r="Y20" i="4"/>
  <c r="R20" i="4"/>
  <c r="Z20" i="4" s="1"/>
  <c r="S20" i="4"/>
  <c r="AA20" i="4" s="1"/>
  <c r="T20" i="4"/>
  <c r="AB20" i="4" s="1"/>
  <c r="N21" i="4"/>
  <c r="V21" i="4"/>
  <c r="O21" i="4"/>
  <c r="W21" i="4" s="1"/>
  <c r="P21" i="4"/>
  <c r="X21" i="4" s="1"/>
  <c r="Q21" i="4"/>
  <c r="Y21" i="4"/>
  <c r="R21" i="4"/>
  <c r="Z21" i="4" s="1"/>
  <c r="S21" i="4"/>
  <c r="AA21" i="4"/>
  <c r="T21" i="4"/>
  <c r="AB21" i="4" s="1"/>
  <c r="N22" i="4"/>
  <c r="V22" i="4" s="1"/>
  <c r="O22" i="4"/>
  <c r="W22" i="4"/>
  <c r="P22" i="4"/>
  <c r="X22" i="4" s="1"/>
  <c r="Q22" i="4"/>
  <c r="Y22" i="4" s="1"/>
  <c r="R22" i="4"/>
  <c r="Z22" i="4" s="1"/>
  <c r="S22" i="4"/>
  <c r="AA22" i="4" s="1"/>
  <c r="T22" i="4"/>
  <c r="AB22" i="4"/>
  <c r="N23" i="4"/>
  <c r="V23" i="4" s="1"/>
  <c r="O23" i="4"/>
  <c r="W23" i="4"/>
  <c r="P23" i="4"/>
  <c r="X23" i="4" s="1"/>
  <c r="Q23" i="4"/>
  <c r="Y23" i="4"/>
  <c r="R23" i="4"/>
  <c r="Z23" i="4" s="1"/>
  <c r="S23" i="4"/>
  <c r="AA23" i="4" s="1"/>
  <c r="T23" i="4"/>
  <c r="AB23" i="4" s="1"/>
  <c r="N24" i="4"/>
  <c r="V24" i="4" s="1"/>
  <c r="O24" i="4"/>
  <c r="W24" i="4"/>
  <c r="P24" i="4"/>
  <c r="X24" i="4" s="1"/>
  <c r="Q24" i="4"/>
  <c r="Y24" i="4" s="1"/>
  <c r="R24" i="4"/>
  <c r="Z24" i="4"/>
  <c r="S24" i="4"/>
  <c r="AA24" i="4" s="1"/>
  <c r="T24" i="4"/>
  <c r="AB24" i="4"/>
  <c r="N25" i="4"/>
  <c r="V25" i="4" s="1"/>
  <c r="O25" i="4"/>
  <c r="W25" i="4"/>
  <c r="P25" i="4"/>
  <c r="X25" i="4" s="1"/>
  <c r="Q25" i="4"/>
  <c r="Y25" i="4" s="1"/>
  <c r="R25" i="4"/>
  <c r="Z25" i="4"/>
  <c r="S25" i="4"/>
  <c r="AA25" i="4" s="1"/>
  <c r="T25" i="4"/>
  <c r="AB25" i="4"/>
  <c r="N26" i="4"/>
  <c r="V26" i="4" s="1"/>
  <c r="O26" i="4"/>
  <c r="W26" i="4"/>
  <c r="P26" i="4"/>
  <c r="X26" i="4" s="1"/>
  <c r="Q26" i="4"/>
  <c r="Y26" i="4" s="1"/>
  <c r="R26" i="4"/>
  <c r="Z26" i="4" s="1"/>
  <c r="S26" i="4"/>
  <c r="AA26" i="4" s="1"/>
  <c r="T26" i="4"/>
  <c r="AB26" i="4" s="1"/>
  <c r="N27" i="4"/>
  <c r="V27" i="4"/>
  <c r="O27" i="4"/>
  <c r="W27" i="4" s="1"/>
  <c r="P27" i="4"/>
  <c r="X27" i="4"/>
  <c r="Q27" i="4"/>
  <c r="Y27" i="4" s="1"/>
  <c r="R27" i="4"/>
  <c r="Z27" i="4"/>
  <c r="S27" i="4"/>
  <c r="AA27" i="4" s="1"/>
  <c r="T27" i="4"/>
  <c r="AB27" i="4" s="1"/>
  <c r="O9" i="4"/>
  <c r="W9" i="4"/>
  <c r="P9" i="4"/>
  <c r="X9" i="4"/>
  <c r="Q9" i="4"/>
  <c r="Y9" i="4" s="1"/>
  <c r="R9" i="4"/>
  <c r="Z9" i="4"/>
  <c r="S9" i="4"/>
  <c r="AA9" i="4" s="1"/>
  <c r="T9" i="4"/>
  <c r="AB9" i="4"/>
  <c r="BA1" i="4"/>
  <c r="BB1" i="4" s="1"/>
  <c r="N9" i="4"/>
  <c r="V9" i="4"/>
  <c r="A9" i="4" s="1"/>
  <c r="A10" i="4" l="1"/>
  <c r="A15" i="4"/>
  <c r="A13" i="4"/>
  <c r="A16" i="4"/>
  <c r="A14" i="4"/>
  <c r="BD1" i="4"/>
  <c r="BC1" i="4"/>
  <c r="BE1" i="4" s="1"/>
  <c r="A27" i="4"/>
  <c r="A22" i="4"/>
  <c r="A25" i="4"/>
  <c r="A21" i="4"/>
  <c r="A20" i="4"/>
  <c r="A24" i="4"/>
  <c r="A23" i="4"/>
  <c r="A26" i="4"/>
  <c r="A19" i="4"/>
  <c r="A18" i="4"/>
  <c r="A17" i="4"/>
  <c r="A1" i="4" l="1"/>
</calcChain>
</file>

<file path=xl/sharedStrings.xml><?xml version="1.0" encoding="utf-8"?>
<sst xmlns="http://schemas.openxmlformats.org/spreadsheetml/2006/main" count="1094" uniqueCount="849">
  <si>
    <t>國家代碼與地區對照表</t>
    <phoneticPr fontId="3" type="noConversion"/>
  </si>
  <si>
    <r>
      <t>英</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</si>
  <si>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r>
      <t>中</t>
    </r>
    <r>
      <rPr>
        <sz val="12"/>
        <rFont val="Times New Roman"/>
        <family val="1"/>
      </rPr>
      <t xml:space="preserve">  </t>
    </r>
    <r>
      <rPr>
        <sz val="12"/>
        <rFont val="標楷體"/>
        <family val="4"/>
        <charset val="136"/>
      </rPr>
      <t>文</t>
    </r>
    <r>
      <rPr>
        <sz val="12"/>
        <rFont val="Times New Roman"/>
        <family val="1"/>
      </rPr>
      <t xml:space="preserve">  </t>
    </r>
    <r>
      <rPr>
        <sz val="12"/>
        <rFont val="標楷體"/>
        <family val="4"/>
        <charset val="136"/>
      </rPr>
      <t>國</t>
    </r>
    <r>
      <rPr>
        <sz val="12"/>
        <rFont val="Times New Roman"/>
        <family val="1"/>
      </rPr>
      <t xml:space="preserve">  </t>
    </r>
    <r>
      <rPr>
        <sz val="12"/>
        <rFont val="標楷體"/>
        <family val="4"/>
        <charset val="136"/>
      </rPr>
      <t>家</t>
    </r>
    <r>
      <rPr>
        <sz val="12"/>
        <rFont val="Times New Roman"/>
        <family val="1"/>
      </rPr>
      <t xml:space="preserve">  </t>
    </r>
    <r>
      <rPr>
        <sz val="12"/>
        <rFont val="標楷體"/>
        <family val="4"/>
        <charset val="136"/>
      </rPr>
      <t>名</t>
    </r>
    <r>
      <rPr>
        <sz val="12"/>
        <rFont val="Times New Roman"/>
        <family val="1"/>
      </rPr>
      <t xml:space="preserve">  </t>
    </r>
    <r>
      <rPr>
        <sz val="12"/>
        <rFont val="標楷體"/>
        <family val="4"/>
        <charset val="136"/>
      </rPr>
      <t>稱</t>
    </r>
    <phoneticPr fontId="3" type="noConversion"/>
  </si>
  <si>
    <t>代碼</t>
    <phoneticPr fontId="3" type="noConversion"/>
  </si>
  <si>
    <t>地區</t>
    <phoneticPr fontId="3" type="noConversion"/>
  </si>
  <si>
    <t>AFGHANISTAN</t>
  </si>
  <si>
    <t>阿富汗</t>
    <phoneticPr fontId="3" type="noConversion"/>
  </si>
  <si>
    <t>AF</t>
  </si>
  <si>
    <t>其他亞洲</t>
  </si>
  <si>
    <t>ALAND ISLANDS</t>
    <phoneticPr fontId="3" type="noConversion"/>
  </si>
  <si>
    <t>奧蘭群島</t>
    <phoneticPr fontId="3" type="noConversion"/>
  </si>
  <si>
    <t>AX</t>
    <phoneticPr fontId="3" type="noConversion"/>
  </si>
  <si>
    <t>歐洲</t>
  </si>
  <si>
    <t>ALBANIA</t>
  </si>
  <si>
    <t>阿爾巴尼亞</t>
    <phoneticPr fontId="3" type="noConversion"/>
  </si>
  <si>
    <t>AL</t>
  </si>
  <si>
    <t>ALGERIA</t>
  </si>
  <si>
    <t>阿爾及利亞</t>
  </si>
  <si>
    <t>DZ</t>
  </si>
  <si>
    <t>其他</t>
  </si>
  <si>
    <t>AMERICAN SAMOA</t>
    <phoneticPr fontId="3" type="noConversion"/>
  </si>
  <si>
    <t>美屬薩摩亞</t>
  </si>
  <si>
    <t>AS</t>
  </si>
  <si>
    <t>ANDORRA</t>
  </si>
  <si>
    <t>安道爾</t>
    <phoneticPr fontId="3" type="noConversion"/>
  </si>
  <si>
    <t>AD</t>
  </si>
  <si>
    <t>ANGOLA</t>
  </si>
  <si>
    <t>安哥拉</t>
    <phoneticPr fontId="3" type="noConversion"/>
  </si>
  <si>
    <t>AO</t>
  </si>
  <si>
    <t>ANGUILLA</t>
  </si>
  <si>
    <t>英屬安吉拉</t>
    <phoneticPr fontId="3" type="noConversion"/>
  </si>
  <si>
    <t>AI</t>
  </si>
  <si>
    <t>美洲</t>
  </si>
  <si>
    <t>ANTARCTICA</t>
  </si>
  <si>
    <t>南極洲</t>
  </si>
  <si>
    <t>AQ</t>
  </si>
  <si>
    <t>ANTIGUA AND BARBUDA</t>
  </si>
  <si>
    <t>安提瓜及巴布達</t>
    <phoneticPr fontId="3" type="noConversion"/>
  </si>
  <si>
    <t>AG</t>
  </si>
  <si>
    <t>ARGENTINA</t>
  </si>
  <si>
    <t>阿根廷</t>
  </si>
  <si>
    <t>AR</t>
  </si>
  <si>
    <t>ARMENIA</t>
  </si>
  <si>
    <t>亞美尼亞</t>
    <phoneticPr fontId="3" type="noConversion"/>
  </si>
  <si>
    <t>AM</t>
  </si>
  <si>
    <t>ARUBA</t>
  </si>
  <si>
    <t>阿魯巴</t>
    <phoneticPr fontId="3" type="noConversion"/>
  </si>
  <si>
    <t>AW</t>
  </si>
  <si>
    <t>AUSTRALIA</t>
  </si>
  <si>
    <t>澳大利亞</t>
  </si>
  <si>
    <t>AU</t>
  </si>
  <si>
    <t>其他</t>
    <phoneticPr fontId="3" type="noConversion"/>
  </si>
  <si>
    <t>AUSTRIA</t>
  </si>
  <si>
    <t>奧地利</t>
  </si>
  <si>
    <t>AT</t>
  </si>
  <si>
    <t>AZERBAIJAN</t>
  </si>
  <si>
    <t>亞塞拜然</t>
    <phoneticPr fontId="3" type="noConversion"/>
  </si>
  <si>
    <t>AZ</t>
  </si>
  <si>
    <t>BAHAMAS</t>
  </si>
  <si>
    <t>巴哈馬</t>
  </si>
  <si>
    <t>BS</t>
  </si>
  <si>
    <t>BAHRAIN</t>
  </si>
  <si>
    <t>巴林</t>
  </si>
  <si>
    <t>BH</t>
  </si>
  <si>
    <t>BANGLADESH</t>
  </si>
  <si>
    <t>孟加拉</t>
  </si>
  <si>
    <t>BD</t>
  </si>
  <si>
    <t>BARBADOS</t>
  </si>
  <si>
    <t>巴巴多斯 (巴貝多)</t>
    <phoneticPr fontId="3" type="noConversion"/>
  </si>
  <si>
    <t>BB</t>
  </si>
  <si>
    <t>BELARUS</t>
  </si>
  <si>
    <t>白俄羅斯</t>
  </si>
  <si>
    <t>BY</t>
  </si>
  <si>
    <t>BELGIUM</t>
  </si>
  <si>
    <t>比利時</t>
  </si>
  <si>
    <t>BE</t>
  </si>
  <si>
    <t>BELIZE</t>
  </si>
  <si>
    <t>貝里斯</t>
  </si>
  <si>
    <t>BZ</t>
  </si>
  <si>
    <t>BENIN</t>
  </si>
  <si>
    <t>貝寧 (貝南)</t>
    <phoneticPr fontId="3" type="noConversion"/>
  </si>
  <si>
    <t>BJ</t>
  </si>
  <si>
    <t>BERMUDA</t>
  </si>
  <si>
    <t>百慕達</t>
  </si>
  <si>
    <t>BM</t>
  </si>
  <si>
    <t>BHUTAN</t>
  </si>
  <si>
    <t>不丹</t>
  </si>
  <si>
    <t>BT</t>
  </si>
  <si>
    <t>BOLIVIA, PLURINATIONAL STATE OF</t>
    <phoneticPr fontId="3" type="noConversion"/>
  </si>
  <si>
    <t>玻利維亞</t>
  </si>
  <si>
    <t>BO</t>
  </si>
  <si>
    <t>BONAIRE, SINT EUSTATIUS AND SABA</t>
    <phoneticPr fontId="3" type="noConversion"/>
  </si>
  <si>
    <t>波奈、聖佑達修斯及沙巴</t>
    <phoneticPr fontId="3" type="noConversion"/>
  </si>
  <si>
    <t>BQ</t>
    <phoneticPr fontId="3" type="noConversion"/>
  </si>
  <si>
    <t>BOSNIA AND HERZEGOVINA</t>
  </si>
  <si>
    <t>波斯尼亞及黑塞哥維那</t>
    <phoneticPr fontId="3" type="noConversion"/>
  </si>
  <si>
    <t>BA</t>
  </si>
  <si>
    <t>BOTSWANA</t>
  </si>
  <si>
    <t>博茨瓦納 (波札那)</t>
    <phoneticPr fontId="3" type="noConversion"/>
  </si>
  <si>
    <t>BW</t>
  </si>
  <si>
    <t>BOUVET ISLAND</t>
  </si>
  <si>
    <t>波維特島</t>
  </si>
  <si>
    <t>BV</t>
  </si>
  <si>
    <t>BRAZIL</t>
  </si>
  <si>
    <t>巴西</t>
  </si>
  <si>
    <t>BR</t>
  </si>
  <si>
    <t>BRITISH INDIAN OCEAN TERRITORY</t>
  </si>
  <si>
    <t>英屬印度洋地區</t>
  </si>
  <si>
    <t>IO</t>
  </si>
  <si>
    <t>BRUNEI DARUSSALAM</t>
  </si>
  <si>
    <t>汶萊</t>
  </si>
  <si>
    <t>BN</t>
  </si>
  <si>
    <t>BULGARIA</t>
  </si>
  <si>
    <t>保加利亞</t>
  </si>
  <si>
    <t>BG</t>
  </si>
  <si>
    <t>BURKINA FASO</t>
  </si>
  <si>
    <t>布吉納法索</t>
    <phoneticPr fontId="3" type="noConversion"/>
  </si>
  <si>
    <t>BF</t>
  </si>
  <si>
    <t>BURUNDI</t>
  </si>
  <si>
    <t>布隆迪 (蒲隆地)</t>
    <phoneticPr fontId="3" type="noConversion"/>
  </si>
  <si>
    <t>BI</t>
  </si>
  <si>
    <t>CAMBODIA</t>
  </si>
  <si>
    <t>柬埔寨</t>
    <phoneticPr fontId="3" type="noConversion"/>
  </si>
  <si>
    <t>KH</t>
  </si>
  <si>
    <t>CAMEROON</t>
  </si>
  <si>
    <t>喀麥隆</t>
  </si>
  <si>
    <t>CM</t>
  </si>
  <si>
    <t>CANADA</t>
  </si>
  <si>
    <t>加拿大</t>
  </si>
  <si>
    <t>CA</t>
  </si>
  <si>
    <t>CAPE VERDE</t>
    <phoneticPr fontId="3" type="noConversion"/>
  </si>
  <si>
    <t>佛得角 (維德角)</t>
    <phoneticPr fontId="3" type="noConversion"/>
  </si>
  <si>
    <t>CV</t>
  </si>
  <si>
    <t>CAYMAN ISLANDS</t>
  </si>
  <si>
    <t>開曼群島</t>
  </si>
  <si>
    <t>KY</t>
  </si>
  <si>
    <t>CENTRAL AFRICAN REPUBLIC</t>
  </si>
  <si>
    <t>中非共和國</t>
  </si>
  <si>
    <t>CF</t>
  </si>
  <si>
    <t>CHAD</t>
  </si>
  <si>
    <t>查德</t>
  </si>
  <si>
    <t>TD</t>
  </si>
  <si>
    <t>CHILE</t>
  </si>
  <si>
    <t>智利</t>
  </si>
  <si>
    <t>CL</t>
  </si>
  <si>
    <t>CHINA</t>
  </si>
  <si>
    <t>中國大陸</t>
  </si>
  <si>
    <t>CN</t>
  </si>
  <si>
    <t>大陸地區</t>
    <phoneticPr fontId="3" type="noConversion"/>
  </si>
  <si>
    <t>CHRISTMAS ISLAND</t>
  </si>
  <si>
    <t>聖誕島</t>
  </si>
  <si>
    <t>CX</t>
  </si>
  <si>
    <t>COCOS (KEELING) ISLANDS</t>
  </si>
  <si>
    <t>可可斯群島</t>
  </si>
  <si>
    <t>CC</t>
  </si>
  <si>
    <t>COLOMBIA</t>
  </si>
  <si>
    <t>哥倫比亞</t>
  </si>
  <si>
    <t>CO</t>
  </si>
  <si>
    <t>COMOROS</t>
  </si>
  <si>
    <t>科摩羅</t>
    <phoneticPr fontId="3" type="noConversion"/>
  </si>
  <si>
    <t>KM</t>
  </si>
  <si>
    <t>CONGO</t>
  </si>
  <si>
    <t>剛果</t>
    <phoneticPr fontId="3" type="noConversion"/>
  </si>
  <si>
    <t>CG</t>
  </si>
  <si>
    <t>CONGO, DEMOCRATIC REPUBLIC OF THE</t>
    <phoneticPr fontId="3" type="noConversion"/>
  </si>
  <si>
    <t>剛果民主共和國</t>
    <phoneticPr fontId="3" type="noConversion"/>
  </si>
  <si>
    <t>CD</t>
  </si>
  <si>
    <t>COOK ISLANDS</t>
  </si>
  <si>
    <t>庫克群島</t>
    <phoneticPr fontId="3" type="noConversion"/>
  </si>
  <si>
    <t>CK</t>
  </si>
  <si>
    <t>COSTA RICA</t>
  </si>
  <si>
    <t>哥斯大黎加</t>
  </si>
  <si>
    <t>CR</t>
  </si>
  <si>
    <t>COTE D'IVOIRE</t>
    <phoneticPr fontId="3" type="noConversion"/>
  </si>
  <si>
    <t>象牙海岸</t>
  </si>
  <si>
    <t>CI</t>
  </si>
  <si>
    <t>CROATIA</t>
  </si>
  <si>
    <t>克羅埃西亞</t>
  </si>
  <si>
    <t>HR</t>
  </si>
  <si>
    <t>CUBA</t>
  </si>
  <si>
    <t>古巴</t>
  </si>
  <si>
    <t>CU</t>
  </si>
  <si>
    <t>CURACAO</t>
    <phoneticPr fontId="3" type="noConversion"/>
  </si>
  <si>
    <t>古拉索</t>
    <phoneticPr fontId="3" type="noConversion"/>
  </si>
  <si>
    <t>CW</t>
    <phoneticPr fontId="3" type="noConversion"/>
  </si>
  <si>
    <t>CYPRUS</t>
  </si>
  <si>
    <t>賽普路斯</t>
    <phoneticPr fontId="3" type="noConversion"/>
  </si>
  <si>
    <t>CY</t>
  </si>
  <si>
    <t>CZECH REPUBLIC</t>
  </si>
  <si>
    <t>捷克共和國</t>
    <phoneticPr fontId="3" type="noConversion"/>
  </si>
  <si>
    <t>CZ</t>
  </si>
  <si>
    <t>DENMARK</t>
  </si>
  <si>
    <t>丹麥</t>
  </si>
  <si>
    <t>DK</t>
  </si>
  <si>
    <t>DJIBOUTI</t>
  </si>
  <si>
    <t>吉布地</t>
  </si>
  <si>
    <t>DJ</t>
  </si>
  <si>
    <t>DOMINICA</t>
  </si>
  <si>
    <t>多米尼克</t>
  </si>
  <si>
    <t>DM</t>
  </si>
  <si>
    <t>DOMINICAN REPUBLIC</t>
  </si>
  <si>
    <t>多米尼加共和國</t>
    <phoneticPr fontId="3" type="noConversion"/>
  </si>
  <si>
    <t>DO</t>
  </si>
  <si>
    <t>ECUADOR</t>
  </si>
  <si>
    <t>厄瓜多</t>
    <phoneticPr fontId="3" type="noConversion"/>
  </si>
  <si>
    <t>EC</t>
  </si>
  <si>
    <t>EGYPT</t>
  </si>
  <si>
    <t>埃及</t>
  </si>
  <si>
    <t>EG</t>
  </si>
  <si>
    <t>EL SALVADOR</t>
  </si>
  <si>
    <t>薩爾瓦多</t>
  </si>
  <si>
    <t>SV</t>
  </si>
  <si>
    <t>EQUATORIAL GUINEA</t>
  </si>
  <si>
    <t>赤道幾內亞</t>
  </si>
  <si>
    <t>GQ</t>
  </si>
  <si>
    <t>ERITREA</t>
  </si>
  <si>
    <t>厄立特里亞</t>
    <phoneticPr fontId="3" type="noConversion"/>
  </si>
  <si>
    <t>ER</t>
  </si>
  <si>
    <t>ESTONIA</t>
  </si>
  <si>
    <t>愛沙尼亞</t>
  </si>
  <si>
    <t>EE</t>
  </si>
  <si>
    <t>ETHIOPIA</t>
  </si>
  <si>
    <t>衣索比亞</t>
    <phoneticPr fontId="3" type="noConversion"/>
  </si>
  <si>
    <t>ET</t>
  </si>
  <si>
    <t>FALKLAND ISLANDS (MALVINAS)</t>
  </si>
  <si>
    <t>福克蘭群島</t>
    <phoneticPr fontId="3" type="noConversion"/>
  </si>
  <si>
    <t>FK</t>
  </si>
  <si>
    <t>FAROE ISLANDS</t>
    <phoneticPr fontId="3" type="noConversion"/>
  </si>
  <si>
    <t>法羅群島</t>
  </si>
  <si>
    <t>FO</t>
  </si>
  <si>
    <t>FIJI</t>
  </si>
  <si>
    <t>斐濟</t>
  </si>
  <si>
    <t>FJ</t>
  </si>
  <si>
    <t>FINLAND</t>
  </si>
  <si>
    <t>芬蘭</t>
  </si>
  <si>
    <t>FI</t>
  </si>
  <si>
    <t>FRANCE</t>
  </si>
  <si>
    <t>法國</t>
  </si>
  <si>
    <t>FR</t>
  </si>
  <si>
    <t>FRENCH GUIANA</t>
  </si>
  <si>
    <t>法屬圭亞那</t>
  </si>
  <si>
    <t>GF</t>
  </si>
  <si>
    <t>FRENCH POLYNESIA</t>
  </si>
  <si>
    <t>法屬玻里尼西亞</t>
  </si>
  <si>
    <t>PF</t>
  </si>
  <si>
    <t>FRENCH SOUTHERN TERRITORIES</t>
  </si>
  <si>
    <t>法屬南部屬地</t>
  </si>
  <si>
    <t>TF</t>
  </si>
  <si>
    <t>GABON</t>
  </si>
  <si>
    <t>加彭</t>
  </si>
  <si>
    <t>GA</t>
  </si>
  <si>
    <t>GAMBIA</t>
  </si>
  <si>
    <t>甘比亞</t>
  </si>
  <si>
    <t>GM</t>
  </si>
  <si>
    <t>GEORGIA</t>
  </si>
  <si>
    <t>喬治亞</t>
  </si>
  <si>
    <t>GE</t>
  </si>
  <si>
    <t>GERMANY</t>
  </si>
  <si>
    <t>德國</t>
  </si>
  <si>
    <t>DE</t>
  </si>
  <si>
    <t>GHANA</t>
  </si>
  <si>
    <t>迦納</t>
  </si>
  <si>
    <t>GH</t>
  </si>
  <si>
    <t>GIBRALTAR</t>
  </si>
  <si>
    <t>直布羅陀</t>
  </si>
  <si>
    <t>GI</t>
  </si>
  <si>
    <t>GREECE</t>
  </si>
  <si>
    <t>希臘</t>
  </si>
  <si>
    <t>GR</t>
  </si>
  <si>
    <t>GREENLAND</t>
  </si>
  <si>
    <t>格陵蘭</t>
  </si>
  <si>
    <t>GL</t>
  </si>
  <si>
    <t>GRENADA</t>
  </si>
  <si>
    <t>格瑞納達</t>
    <phoneticPr fontId="3" type="noConversion"/>
  </si>
  <si>
    <t>GD</t>
  </si>
  <si>
    <t>GUADELOUPE</t>
  </si>
  <si>
    <t>瓜地洛普</t>
    <phoneticPr fontId="3" type="noConversion"/>
  </si>
  <si>
    <t>GP</t>
  </si>
  <si>
    <t>GUAM</t>
  </si>
  <si>
    <t>關島</t>
  </si>
  <si>
    <t>GU</t>
  </si>
  <si>
    <t>GUATEMALA</t>
  </si>
  <si>
    <t>瓜地馬拉</t>
  </si>
  <si>
    <t>GT</t>
  </si>
  <si>
    <t>GUERNSEY</t>
    <phoneticPr fontId="3" type="noConversion"/>
  </si>
  <si>
    <t>根息島</t>
  </si>
  <si>
    <t>GG</t>
  </si>
  <si>
    <t>GUINEA</t>
  </si>
  <si>
    <t>幾內亞</t>
  </si>
  <si>
    <t>GN</t>
  </si>
  <si>
    <t>GUINEA-BISSAU</t>
  </si>
  <si>
    <t>幾內亞比索</t>
    <phoneticPr fontId="3" type="noConversion"/>
  </si>
  <si>
    <t>GW</t>
  </si>
  <si>
    <t>GUYANA</t>
  </si>
  <si>
    <t>圭亞那</t>
    <phoneticPr fontId="3" type="noConversion"/>
  </si>
  <si>
    <t>GY</t>
  </si>
  <si>
    <t>HAITI</t>
  </si>
  <si>
    <t>海地</t>
  </si>
  <si>
    <t>HT</t>
  </si>
  <si>
    <t>HEARD ISLAND AND MCDONALD ISLANDS</t>
    <phoneticPr fontId="3" type="noConversion"/>
  </si>
  <si>
    <t>赫德島及麥當勞群島</t>
    <phoneticPr fontId="3" type="noConversion"/>
  </si>
  <si>
    <t>HM</t>
  </si>
  <si>
    <t>HOLY SEE (VATICAN CITY STATE)</t>
  </si>
  <si>
    <t>教廷</t>
  </si>
  <si>
    <t>VA</t>
  </si>
  <si>
    <t>HONDURAS</t>
  </si>
  <si>
    <t>宏都拉斯</t>
  </si>
  <si>
    <t>HN</t>
  </si>
  <si>
    <t>HONG KONG</t>
  </si>
  <si>
    <t>香港</t>
  </si>
  <si>
    <t>HK</t>
  </si>
  <si>
    <t xml:space="preserve">HUNGARY </t>
  </si>
  <si>
    <t>匈牙利</t>
  </si>
  <si>
    <t>HU</t>
  </si>
  <si>
    <t>ICELAND</t>
  </si>
  <si>
    <t>冰島</t>
  </si>
  <si>
    <t>IS</t>
  </si>
  <si>
    <t>INDIA</t>
  </si>
  <si>
    <t>印度</t>
  </si>
  <si>
    <t>IN</t>
  </si>
  <si>
    <t>INDONESIA</t>
  </si>
  <si>
    <t>印尼</t>
  </si>
  <si>
    <t>ID</t>
  </si>
  <si>
    <t>IRAN, ISLAMIC REPUBLIC OF</t>
    <phoneticPr fontId="3" type="noConversion"/>
  </si>
  <si>
    <t>伊朗</t>
  </si>
  <si>
    <t>IR</t>
  </si>
  <si>
    <t>IRAQ</t>
  </si>
  <si>
    <t>伊拉克</t>
  </si>
  <si>
    <t>IQ</t>
  </si>
  <si>
    <t>IRELAND</t>
  </si>
  <si>
    <t>愛爾蘭</t>
  </si>
  <si>
    <t>IE</t>
  </si>
  <si>
    <t>ISLE OF MAN</t>
  </si>
  <si>
    <t>英屬曼島</t>
  </si>
  <si>
    <t>IM</t>
  </si>
  <si>
    <t>ISRAEL</t>
  </si>
  <si>
    <t>以色列</t>
  </si>
  <si>
    <t>IL</t>
  </si>
  <si>
    <t>ITALY</t>
  </si>
  <si>
    <t>義大利</t>
  </si>
  <si>
    <t>IT</t>
  </si>
  <si>
    <t>JAMAICA</t>
  </si>
  <si>
    <t>牙買加</t>
  </si>
  <si>
    <t>JM</t>
  </si>
  <si>
    <t>JAPAN</t>
  </si>
  <si>
    <t>日本</t>
  </si>
  <si>
    <t>JP</t>
  </si>
  <si>
    <t>JERSEY</t>
    <phoneticPr fontId="3" type="noConversion"/>
  </si>
  <si>
    <t>澤西島</t>
  </si>
  <si>
    <t>JE</t>
  </si>
  <si>
    <t>JORDAN</t>
  </si>
  <si>
    <t>約旦</t>
  </si>
  <si>
    <t>JO</t>
  </si>
  <si>
    <t>KAZAKHSTAN</t>
  </si>
  <si>
    <t>哈薩克斯坦</t>
    <phoneticPr fontId="3" type="noConversion"/>
  </si>
  <si>
    <t>KZ</t>
  </si>
  <si>
    <t>KENYA</t>
  </si>
  <si>
    <t>肯尼亞 (肯亞)</t>
    <phoneticPr fontId="3" type="noConversion"/>
  </si>
  <si>
    <t>KE</t>
  </si>
  <si>
    <t>KIRIBATI</t>
  </si>
  <si>
    <t>吉里巴斯</t>
  </si>
  <si>
    <t>KI</t>
  </si>
  <si>
    <t>KOREA, DEMOCRATIC PEOPLE'S REPUBLIC OF</t>
    <phoneticPr fontId="3" type="noConversion"/>
  </si>
  <si>
    <t>北韓</t>
  </si>
  <si>
    <t>KP</t>
  </si>
  <si>
    <t>KOREA, REPUBLIC OF</t>
  </si>
  <si>
    <t>韓國</t>
    <phoneticPr fontId="3" type="noConversion"/>
  </si>
  <si>
    <t>KR</t>
  </si>
  <si>
    <t>KUWAIT</t>
  </si>
  <si>
    <t>科威特</t>
  </si>
  <si>
    <t>KW</t>
  </si>
  <si>
    <t>KYRGYZSTAN</t>
  </si>
  <si>
    <t>吉爾吉斯斯坦</t>
    <phoneticPr fontId="3" type="noConversion"/>
  </si>
  <si>
    <t>KG</t>
  </si>
  <si>
    <t>LAO PEOPLE'S DEMOCRATIC REPUBLIC</t>
    <phoneticPr fontId="3" type="noConversion"/>
  </si>
  <si>
    <t>寮國</t>
  </si>
  <si>
    <t>LA</t>
  </si>
  <si>
    <t>LATVIA</t>
  </si>
  <si>
    <t>拉脫維亞</t>
  </si>
  <si>
    <t>LV</t>
  </si>
  <si>
    <t>LEBANON</t>
  </si>
  <si>
    <t>黎巴嫩</t>
  </si>
  <si>
    <t>LB</t>
  </si>
  <si>
    <t>LESOTHO</t>
  </si>
  <si>
    <t>賴索托</t>
  </si>
  <si>
    <t>LS</t>
  </si>
  <si>
    <t>LIBERIA</t>
  </si>
  <si>
    <t>賴比瑞亞</t>
    <phoneticPr fontId="3" type="noConversion"/>
  </si>
  <si>
    <t>LR</t>
  </si>
  <si>
    <t>LIBYA</t>
    <phoneticPr fontId="3" type="noConversion"/>
  </si>
  <si>
    <t>利比亞</t>
  </si>
  <si>
    <t>LY</t>
  </si>
  <si>
    <t>LIECHTENSTEIN</t>
  </si>
  <si>
    <t>列支敦斯登</t>
    <phoneticPr fontId="3" type="noConversion"/>
  </si>
  <si>
    <t>LI</t>
  </si>
  <si>
    <t>LITHUANIA</t>
  </si>
  <si>
    <t>立陶宛</t>
  </si>
  <si>
    <t>LT</t>
  </si>
  <si>
    <t>LUXEMBOURG</t>
  </si>
  <si>
    <t>盧森堡</t>
  </si>
  <si>
    <t>LU</t>
  </si>
  <si>
    <t>MACAO</t>
  </si>
  <si>
    <t>澳門</t>
  </si>
  <si>
    <t>MO</t>
  </si>
  <si>
    <t xml:space="preserve">MACEDONIA, THE FORMER YUGOSLAV REPUBLIC OF </t>
    <phoneticPr fontId="3" type="noConversion"/>
  </si>
  <si>
    <t>馬其頓共和國</t>
    <phoneticPr fontId="3" type="noConversion"/>
  </si>
  <si>
    <t>MK</t>
  </si>
  <si>
    <t>MADAGASCAR</t>
  </si>
  <si>
    <t>馬達加斯加</t>
  </si>
  <si>
    <t>MG</t>
  </si>
  <si>
    <t>MALAWI</t>
  </si>
  <si>
    <t>馬拉威</t>
  </si>
  <si>
    <t>MW</t>
  </si>
  <si>
    <t>MALAYSIA</t>
  </si>
  <si>
    <t>馬來西亞</t>
  </si>
  <si>
    <t>MY</t>
  </si>
  <si>
    <t>MALDIVES</t>
  </si>
  <si>
    <t>馬爾地夫</t>
  </si>
  <si>
    <t>MV</t>
  </si>
  <si>
    <t>MALI</t>
  </si>
  <si>
    <t>馬利</t>
  </si>
  <si>
    <t>ML</t>
  </si>
  <si>
    <t>MALTA</t>
  </si>
  <si>
    <t>馬爾他</t>
  </si>
  <si>
    <t>MT</t>
  </si>
  <si>
    <t>MARSHALL ISLANDS</t>
  </si>
  <si>
    <t>馬紹爾群島</t>
  </si>
  <si>
    <t>MH</t>
  </si>
  <si>
    <t>MARTINIQUE</t>
  </si>
  <si>
    <t>法屬馬丁尼克</t>
  </si>
  <si>
    <t>MQ</t>
  </si>
  <si>
    <t>MAURITANIA</t>
  </si>
  <si>
    <t>茅利塔尼亞</t>
  </si>
  <si>
    <t>MR</t>
  </si>
  <si>
    <t>MAURITIUS</t>
  </si>
  <si>
    <t>模里西斯</t>
  </si>
  <si>
    <t>MU</t>
  </si>
  <si>
    <t>MAYOTTE</t>
  </si>
  <si>
    <t>馬約特</t>
    <phoneticPr fontId="3" type="noConversion"/>
  </si>
  <si>
    <t>YT</t>
  </si>
  <si>
    <t>MEXICO</t>
  </si>
  <si>
    <t>墨西哥</t>
  </si>
  <si>
    <t>MX</t>
  </si>
  <si>
    <t>MICRONESIA, FEDERATED STATES OF</t>
    <phoneticPr fontId="3" type="noConversion"/>
  </si>
  <si>
    <t>密克羅尼西亞聯邦</t>
    <phoneticPr fontId="3" type="noConversion"/>
  </si>
  <si>
    <t>FM</t>
  </si>
  <si>
    <t>MOLDOVA, REPUBLIC OF</t>
  </si>
  <si>
    <t>摩爾多瓦共和國</t>
    <phoneticPr fontId="3" type="noConversion"/>
  </si>
  <si>
    <t>MD</t>
  </si>
  <si>
    <t>MONACO</t>
  </si>
  <si>
    <t>摩納哥</t>
  </si>
  <si>
    <t>MC</t>
  </si>
  <si>
    <t>MONGOLIA</t>
  </si>
  <si>
    <t>蒙古</t>
  </si>
  <si>
    <t>MN</t>
  </si>
  <si>
    <t>MONTENEGRO</t>
    <phoneticPr fontId="3" type="noConversion"/>
  </si>
  <si>
    <t>蒙特內哥羅</t>
    <phoneticPr fontId="3" type="noConversion"/>
  </si>
  <si>
    <t>ME</t>
    <phoneticPr fontId="3" type="noConversion"/>
  </si>
  <si>
    <t>MONTSERRAT</t>
  </si>
  <si>
    <t>蒙哲臘</t>
    <phoneticPr fontId="3" type="noConversion"/>
  </si>
  <si>
    <t>MS</t>
  </si>
  <si>
    <t>MOROCCO</t>
  </si>
  <si>
    <t>摩洛哥</t>
  </si>
  <si>
    <t>MA</t>
  </si>
  <si>
    <t>MOZAMBIQUE</t>
  </si>
  <si>
    <t>莫三比克</t>
    <phoneticPr fontId="3" type="noConversion"/>
  </si>
  <si>
    <t>MZ</t>
  </si>
  <si>
    <t>MYANMAR</t>
  </si>
  <si>
    <t>緬甸</t>
  </si>
  <si>
    <t>MM</t>
  </si>
  <si>
    <t>NAMIBIA</t>
  </si>
  <si>
    <t>納米比亞</t>
  </si>
  <si>
    <t>NA</t>
  </si>
  <si>
    <t>NAURU</t>
  </si>
  <si>
    <t>諾魯</t>
  </si>
  <si>
    <t>NR</t>
  </si>
  <si>
    <t>NEPAL</t>
  </si>
  <si>
    <t>尼泊爾</t>
    <phoneticPr fontId="3" type="noConversion"/>
  </si>
  <si>
    <t>NP</t>
  </si>
  <si>
    <t>NETHERLANDS</t>
  </si>
  <si>
    <t>荷蘭</t>
  </si>
  <si>
    <t>NL</t>
  </si>
  <si>
    <t>NEW CALEDONIA</t>
  </si>
  <si>
    <t>新喀里多尼亞</t>
  </si>
  <si>
    <t>NC</t>
  </si>
  <si>
    <t>NEW ZEALAND</t>
  </si>
  <si>
    <t>紐西蘭</t>
  </si>
  <si>
    <t>NZ</t>
  </si>
  <si>
    <t>NICARAGUA</t>
  </si>
  <si>
    <t>尼加拉瓜</t>
  </si>
  <si>
    <t>NI</t>
  </si>
  <si>
    <t>NIGER</t>
  </si>
  <si>
    <t>尼日</t>
    <phoneticPr fontId="3" type="noConversion"/>
  </si>
  <si>
    <t>NE</t>
  </si>
  <si>
    <t>NIGERIA</t>
  </si>
  <si>
    <t>尼日利亞 (奈及利亞)</t>
    <phoneticPr fontId="3" type="noConversion"/>
  </si>
  <si>
    <t>NG</t>
  </si>
  <si>
    <t>NIUE</t>
  </si>
  <si>
    <t>紐埃</t>
    <phoneticPr fontId="3" type="noConversion"/>
  </si>
  <si>
    <t>NU</t>
  </si>
  <si>
    <t>NORFOLK ISLAND</t>
  </si>
  <si>
    <t>諾福克島</t>
    <phoneticPr fontId="3" type="noConversion"/>
  </si>
  <si>
    <t>NF</t>
  </si>
  <si>
    <t>NORTHERN MARIANA ISLANDS</t>
  </si>
  <si>
    <t>北馬里亞納群島</t>
    <phoneticPr fontId="3" type="noConversion"/>
  </si>
  <si>
    <t>MP</t>
  </si>
  <si>
    <t>NORWAY</t>
  </si>
  <si>
    <t>挪威</t>
  </si>
  <si>
    <t>NO</t>
  </si>
  <si>
    <t>OMAN</t>
  </si>
  <si>
    <t>阿曼</t>
  </si>
  <si>
    <t>OM</t>
  </si>
  <si>
    <t>PAKISTAN</t>
  </si>
  <si>
    <t>巴基斯坦</t>
  </si>
  <si>
    <t>PK</t>
  </si>
  <si>
    <t>PALAU</t>
  </si>
  <si>
    <t>帛琉</t>
  </si>
  <si>
    <t>PW</t>
  </si>
  <si>
    <t>PALESTINE, STATE OF</t>
    <phoneticPr fontId="3" type="noConversion"/>
  </si>
  <si>
    <t>巴勒斯坦</t>
    <phoneticPr fontId="3" type="noConversion"/>
  </si>
  <si>
    <t>PS</t>
    <phoneticPr fontId="3" type="noConversion"/>
  </si>
  <si>
    <t>PANAMA</t>
  </si>
  <si>
    <t>巴拿馬</t>
  </si>
  <si>
    <t>PA</t>
  </si>
  <si>
    <t>PAPUA NEW GUINEA</t>
  </si>
  <si>
    <t>巴布亞紐幾內亞</t>
    <phoneticPr fontId="3" type="noConversion"/>
  </si>
  <si>
    <t>PG</t>
  </si>
  <si>
    <t>PARAGUAY</t>
  </si>
  <si>
    <t>巴拉圭</t>
  </si>
  <si>
    <t>PY</t>
  </si>
  <si>
    <t>PERU</t>
  </si>
  <si>
    <t>秘魯</t>
  </si>
  <si>
    <t>PE</t>
  </si>
  <si>
    <t>PHILIPPINES</t>
  </si>
  <si>
    <t>菲律賓</t>
  </si>
  <si>
    <t>PH</t>
  </si>
  <si>
    <t>PITCAIRN</t>
  </si>
  <si>
    <t>皮特康島</t>
  </si>
  <si>
    <t>PN</t>
  </si>
  <si>
    <t>POLAND</t>
  </si>
  <si>
    <t>波蘭</t>
  </si>
  <si>
    <t>PL</t>
  </si>
  <si>
    <t>PORTUGAL</t>
  </si>
  <si>
    <t>葡萄牙</t>
  </si>
  <si>
    <t>PT</t>
  </si>
  <si>
    <t>PUERTO RICO</t>
  </si>
  <si>
    <t>波多黎各</t>
  </si>
  <si>
    <t>PR</t>
  </si>
  <si>
    <t>QATAR</t>
  </si>
  <si>
    <t>卡塔爾 (卡達)</t>
    <phoneticPr fontId="3" type="noConversion"/>
  </si>
  <si>
    <t>QA</t>
  </si>
  <si>
    <t>RÉUNION</t>
    <phoneticPr fontId="3" type="noConversion"/>
  </si>
  <si>
    <t>留尼旺</t>
  </si>
  <si>
    <t>RE</t>
  </si>
  <si>
    <t>ROMANIA</t>
  </si>
  <si>
    <t>羅馬尼亞</t>
  </si>
  <si>
    <t>RO</t>
  </si>
  <si>
    <t>RUSSIAN FEDERATION</t>
  </si>
  <si>
    <t>俄羅斯聯邦</t>
    <phoneticPr fontId="3" type="noConversion"/>
  </si>
  <si>
    <t>RU</t>
  </si>
  <si>
    <t>RWANDA</t>
  </si>
  <si>
    <t>盧旺達 (盧安達)</t>
    <phoneticPr fontId="3" type="noConversion"/>
  </si>
  <si>
    <t>RW</t>
  </si>
  <si>
    <t>SAINT BARTHÉLEMY</t>
    <phoneticPr fontId="3" type="noConversion"/>
  </si>
  <si>
    <t xml:space="preserve">聖巴瑟米 </t>
    <phoneticPr fontId="3" type="noConversion"/>
  </si>
  <si>
    <t>BL</t>
    <phoneticPr fontId="3" type="noConversion"/>
  </si>
  <si>
    <t>SAINT HELENA, ASCENSION AND TRISTAN DA CUNHA</t>
    <phoneticPr fontId="3" type="noConversion"/>
  </si>
  <si>
    <t>聖赫勒拿、阿森松及特里斯坦達庫尼亞</t>
    <phoneticPr fontId="3" type="noConversion"/>
  </si>
  <si>
    <t>SH</t>
  </si>
  <si>
    <t>SAINT KITTS AND NEVIS</t>
  </si>
  <si>
    <t>聖基茨及尼維斯</t>
    <phoneticPr fontId="3" type="noConversion"/>
  </si>
  <si>
    <t>KN</t>
  </si>
  <si>
    <t>SAINT LUCIA</t>
  </si>
  <si>
    <t>聖露西亞</t>
  </si>
  <si>
    <t>LC</t>
  </si>
  <si>
    <t>SAINT MARTIN (FRENCH PART)</t>
    <phoneticPr fontId="3" type="noConversion"/>
  </si>
  <si>
    <t>聖馬丁 (法屬)</t>
    <phoneticPr fontId="3" type="noConversion"/>
  </si>
  <si>
    <t>MF</t>
    <phoneticPr fontId="3" type="noConversion"/>
  </si>
  <si>
    <t>SAINT PIERRE AND MIQUELON</t>
  </si>
  <si>
    <t>聖皮埃及密克隆群島</t>
    <phoneticPr fontId="3" type="noConversion"/>
  </si>
  <si>
    <t>PM</t>
  </si>
  <si>
    <t>SAINT VINCENT AND THE GRENADINES</t>
  </si>
  <si>
    <t>聖文森及格瑞納丁斯</t>
    <phoneticPr fontId="3" type="noConversion"/>
  </si>
  <si>
    <t>VC</t>
  </si>
  <si>
    <t>SAMOA</t>
    <phoneticPr fontId="3" type="noConversion"/>
  </si>
  <si>
    <t>薩摩亞</t>
    <phoneticPr fontId="3" type="noConversion"/>
  </si>
  <si>
    <t>WS</t>
    <phoneticPr fontId="3" type="noConversion"/>
  </si>
  <si>
    <t>SAN MARINO</t>
  </si>
  <si>
    <t>聖馬利諾</t>
    <phoneticPr fontId="3" type="noConversion"/>
  </si>
  <si>
    <t>SM</t>
    <phoneticPr fontId="3" type="noConversion"/>
  </si>
  <si>
    <t>歐洲</t>
    <phoneticPr fontId="3" type="noConversion"/>
  </si>
  <si>
    <t>SAO TOME AND PRINCIPE</t>
  </si>
  <si>
    <t>聖多美及普林西比</t>
    <phoneticPr fontId="3" type="noConversion"/>
  </si>
  <si>
    <t>ST</t>
  </si>
  <si>
    <t>SAUDI ARABIA</t>
  </si>
  <si>
    <t>沙烏地阿拉伯</t>
  </si>
  <si>
    <t>SA</t>
  </si>
  <si>
    <t>SENEGAL</t>
  </si>
  <si>
    <t>塞內加爾</t>
  </si>
  <si>
    <t>SN</t>
  </si>
  <si>
    <t>SERBIA</t>
    <phoneticPr fontId="3" type="noConversion"/>
  </si>
  <si>
    <t>塞爾維亞</t>
    <phoneticPr fontId="3" type="noConversion"/>
  </si>
  <si>
    <t>RS</t>
    <phoneticPr fontId="3" type="noConversion"/>
  </si>
  <si>
    <t>SEYCHELLES</t>
    <phoneticPr fontId="3" type="noConversion"/>
  </si>
  <si>
    <t>塞席爾</t>
    <phoneticPr fontId="3" type="noConversion"/>
  </si>
  <si>
    <t>SC</t>
  </si>
  <si>
    <t>SIERRA LEONE</t>
  </si>
  <si>
    <t>塞拉利昂 (獅子山)</t>
    <phoneticPr fontId="3" type="noConversion"/>
  </si>
  <si>
    <t>SL</t>
  </si>
  <si>
    <t>SINGAPORE</t>
  </si>
  <si>
    <t>新加坡</t>
  </si>
  <si>
    <t>SG</t>
  </si>
  <si>
    <t>SINT MAARTEN (DUTCH PART)</t>
    <phoneticPr fontId="3" type="noConversion"/>
  </si>
  <si>
    <t>聖馬丁 (荷屬)</t>
    <phoneticPr fontId="3" type="noConversion"/>
  </si>
  <si>
    <t>SX</t>
    <phoneticPr fontId="3" type="noConversion"/>
  </si>
  <si>
    <t>SLOVAKIA</t>
  </si>
  <si>
    <t>斯洛伐克</t>
  </si>
  <si>
    <t>SK</t>
  </si>
  <si>
    <t>SLOVENIA</t>
  </si>
  <si>
    <t>斯洛維尼亞</t>
    <phoneticPr fontId="3" type="noConversion"/>
  </si>
  <si>
    <t>SI</t>
  </si>
  <si>
    <t>SOLOMON ISLANDS</t>
  </si>
  <si>
    <t>索羅門群島</t>
  </si>
  <si>
    <t>SB</t>
  </si>
  <si>
    <t>SOMALIA</t>
  </si>
  <si>
    <t>索馬利亞</t>
  </si>
  <si>
    <t>SO</t>
  </si>
  <si>
    <t>SOUTH AFRICA</t>
  </si>
  <si>
    <t>南非</t>
    <phoneticPr fontId="3" type="noConversion"/>
  </si>
  <si>
    <t>ZA</t>
  </si>
  <si>
    <t>SOUTH GEORGIA AND THE
SOUTH SANDWICH ISLANDS</t>
    <phoneticPr fontId="3" type="noConversion"/>
  </si>
  <si>
    <t>南喬治亞島及
南三明治群島</t>
    <phoneticPr fontId="3" type="noConversion"/>
  </si>
  <si>
    <t>GS</t>
  </si>
  <si>
    <t>SOUTH SUDAN</t>
    <phoneticPr fontId="3" type="noConversion"/>
  </si>
  <si>
    <t>南蘇丹</t>
    <phoneticPr fontId="3" type="noConversion"/>
  </si>
  <si>
    <t>SS</t>
    <phoneticPr fontId="3" type="noConversion"/>
  </si>
  <si>
    <t>SPAIN</t>
  </si>
  <si>
    <t>西班牙</t>
  </si>
  <si>
    <t>ES</t>
  </si>
  <si>
    <t>SRI LANKA</t>
  </si>
  <si>
    <t>斯里蘭卡</t>
  </si>
  <si>
    <t>LK</t>
  </si>
  <si>
    <t>SUDAN</t>
  </si>
  <si>
    <t>蘇丹</t>
  </si>
  <si>
    <t>SD</t>
  </si>
  <si>
    <t>SURINAME</t>
  </si>
  <si>
    <t>蘇利南</t>
  </si>
  <si>
    <t>SR</t>
  </si>
  <si>
    <t>SVALBARD AND JAN MAYEN</t>
    <phoneticPr fontId="3" type="noConversion"/>
  </si>
  <si>
    <t>斯瓦爾巴及揚馬延</t>
    <phoneticPr fontId="3" type="noConversion"/>
  </si>
  <si>
    <t>SJ</t>
  </si>
  <si>
    <t>SWAZILAND</t>
  </si>
  <si>
    <t>史瓦濟蘭</t>
  </si>
  <si>
    <t>SZ</t>
  </si>
  <si>
    <t>SWEDEN</t>
  </si>
  <si>
    <t>瑞典</t>
  </si>
  <si>
    <t>SE</t>
  </si>
  <si>
    <t>SWITZERLAND</t>
  </si>
  <si>
    <t>瑞士</t>
  </si>
  <si>
    <t>CH</t>
  </si>
  <si>
    <t>SYRIAN ARAB REPUBLIC</t>
  </si>
  <si>
    <t>阿拉伯敘利亞共和國</t>
    <phoneticPr fontId="3" type="noConversion"/>
  </si>
  <si>
    <t>SY</t>
  </si>
  <si>
    <t>TAIWAN</t>
  </si>
  <si>
    <t>中華民國</t>
  </si>
  <si>
    <t>TW</t>
  </si>
  <si>
    <t>台灣地區</t>
    <phoneticPr fontId="3" type="noConversion"/>
  </si>
  <si>
    <t>TAJIKISTAN</t>
  </si>
  <si>
    <t>塔吉克斯坦</t>
    <phoneticPr fontId="3" type="noConversion"/>
  </si>
  <si>
    <t>TJ</t>
  </si>
  <si>
    <t>TANZANIA, UNITED REPUBLIC OF</t>
  </si>
  <si>
    <t>坦桑尼亞聯合共和國</t>
    <phoneticPr fontId="3" type="noConversion"/>
  </si>
  <si>
    <t>TZ</t>
  </si>
  <si>
    <t>THAILAND</t>
  </si>
  <si>
    <t>泰國</t>
  </si>
  <si>
    <t>TH</t>
  </si>
  <si>
    <t>TIMOR-LESTE</t>
    <phoneticPr fontId="3" type="noConversion"/>
  </si>
  <si>
    <t>東帝汶</t>
    <phoneticPr fontId="3" type="noConversion"/>
  </si>
  <si>
    <t>TL</t>
    <phoneticPr fontId="3" type="noConversion"/>
  </si>
  <si>
    <t>TOGO</t>
  </si>
  <si>
    <t>多哥</t>
  </si>
  <si>
    <t>TG</t>
  </si>
  <si>
    <t>TOKELAU</t>
  </si>
  <si>
    <t>托克勞</t>
    <phoneticPr fontId="3" type="noConversion"/>
  </si>
  <si>
    <t>TK</t>
  </si>
  <si>
    <t>TONGA</t>
  </si>
  <si>
    <t>東加</t>
  </si>
  <si>
    <t>TO</t>
  </si>
  <si>
    <t xml:space="preserve">TRINIDAD AND TOBAGO </t>
  </si>
  <si>
    <t>特立尼達及多巴哥</t>
    <phoneticPr fontId="3" type="noConversion"/>
  </si>
  <si>
    <t>TT</t>
  </si>
  <si>
    <t>TUNISIA</t>
  </si>
  <si>
    <t>突尼西亞</t>
  </si>
  <si>
    <t>TN</t>
  </si>
  <si>
    <t>TURKEY</t>
  </si>
  <si>
    <t>土耳其</t>
  </si>
  <si>
    <t>TR</t>
  </si>
  <si>
    <t>TURKMENISTAN</t>
  </si>
  <si>
    <t>土庫曼斯坦</t>
    <phoneticPr fontId="3" type="noConversion"/>
  </si>
  <si>
    <t>TM</t>
  </si>
  <si>
    <t>TURKS AND CAICOS ISLANDS</t>
  </si>
  <si>
    <t>土克斯及開科斯群島</t>
  </si>
  <si>
    <t>TC</t>
  </si>
  <si>
    <t>TUVALU</t>
  </si>
  <si>
    <t>吐瓦魯</t>
  </si>
  <si>
    <t>TV</t>
  </si>
  <si>
    <t>UGANDA</t>
  </si>
  <si>
    <t>烏干達</t>
  </si>
  <si>
    <t>UG</t>
  </si>
  <si>
    <t>UKRAINE</t>
  </si>
  <si>
    <t>烏克蘭</t>
  </si>
  <si>
    <t>UA</t>
  </si>
  <si>
    <t>UNITED ARAB EMIRATES</t>
  </si>
  <si>
    <t>阿拉伯聯合酋長國</t>
    <phoneticPr fontId="3" type="noConversion"/>
  </si>
  <si>
    <t>AE</t>
  </si>
  <si>
    <t>UNITED KINGDOM</t>
  </si>
  <si>
    <t>英國</t>
  </si>
  <si>
    <t>GB</t>
  </si>
  <si>
    <t xml:space="preserve">UNITED STATES </t>
  </si>
  <si>
    <t>美國</t>
    <phoneticPr fontId="3" type="noConversion"/>
  </si>
  <si>
    <t>US</t>
    <phoneticPr fontId="3" type="noConversion"/>
  </si>
  <si>
    <t>美洲</t>
    <phoneticPr fontId="3" type="noConversion"/>
  </si>
  <si>
    <t>UNITED STATES MINOR OUTLYING ISLANDS</t>
  </si>
  <si>
    <t>美屬邊疆群島</t>
  </si>
  <si>
    <t>UM</t>
  </si>
  <si>
    <t>URUGUAY</t>
  </si>
  <si>
    <t>烏拉圭</t>
  </si>
  <si>
    <t>UY</t>
  </si>
  <si>
    <t>UZBEKISTAN</t>
  </si>
  <si>
    <t>烏玆別克斯坦</t>
    <phoneticPr fontId="3" type="noConversion"/>
  </si>
  <si>
    <t>UZ</t>
  </si>
  <si>
    <t>VANUATU</t>
  </si>
  <si>
    <t>瓦努阿圖 (萬那杜)</t>
    <phoneticPr fontId="3" type="noConversion"/>
  </si>
  <si>
    <t>VU</t>
  </si>
  <si>
    <t>VENEZUELA, BOLIVARIAN REPUBLIC OF</t>
    <phoneticPr fontId="3" type="noConversion"/>
  </si>
  <si>
    <t>委內瑞拉</t>
  </si>
  <si>
    <t>VE</t>
  </si>
  <si>
    <t>VIET NAM</t>
  </si>
  <si>
    <t>越南</t>
  </si>
  <si>
    <t>VN</t>
  </si>
  <si>
    <t>VIRGIN ISLANDS, BRITISH</t>
    <phoneticPr fontId="3" type="noConversion"/>
  </si>
  <si>
    <t>英屬維京群島</t>
    <phoneticPr fontId="3" type="noConversion"/>
  </si>
  <si>
    <t>VG</t>
  </si>
  <si>
    <t>VIRGIN ISLANDS, U.S.</t>
  </si>
  <si>
    <t>美屬維京群島</t>
    <phoneticPr fontId="3" type="noConversion"/>
  </si>
  <si>
    <t>VI</t>
  </si>
  <si>
    <t>WALLIS AND FUTUNA</t>
    <phoneticPr fontId="3" type="noConversion"/>
  </si>
  <si>
    <t>瓦利斯群島及富圖那群島</t>
    <phoneticPr fontId="3" type="noConversion"/>
  </si>
  <si>
    <t>WF</t>
  </si>
  <si>
    <t>WESTERN SAHARA</t>
  </si>
  <si>
    <t>西撒哈拉</t>
  </si>
  <si>
    <t>EH</t>
  </si>
  <si>
    <t>YEMEN</t>
  </si>
  <si>
    <t>葉門</t>
    <phoneticPr fontId="3" type="noConversion"/>
  </si>
  <si>
    <t>YE</t>
  </si>
  <si>
    <t>ZAMBIA</t>
  </si>
  <si>
    <t>尚比亞</t>
  </si>
  <si>
    <t>ZM</t>
  </si>
  <si>
    <t>ZIMBABWE</t>
  </si>
  <si>
    <t>津巴布韋 (辛巴威)</t>
    <phoneticPr fontId="3" type="noConversion"/>
  </si>
  <si>
    <t>ZW</t>
  </si>
  <si>
    <t>OTHER ASIAN COUNTRIES</t>
    <phoneticPr fontId="3" type="noConversion"/>
  </si>
  <si>
    <t>其他亞洲國家</t>
    <phoneticPr fontId="3" type="noConversion"/>
  </si>
  <si>
    <t>XA</t>
    <phoneticPr fontId="3" type="noConversion"/>
  </si>
  <si>
    <t>OTHER EUROPEAN COUNTRIES</t>
    <phoneticPr fontId="3" type="noConversion"/>
  </si>
  <si>
    <t>其他歐洲國家</t>
    <phoneticPr fontId="3" type="noConversion"/>
  </si>
  <si>
    <t>XE</t>
    <phoneticPr fontId="3" type="noConversion"/>
  </si>
  <si>
    <t>OTHER AMERICAN COUNTRIES</t>
    <phoneticPr fontId="3" type="noConversion"/>
  </si>
  <si>
    <t>其他美洲國家</t>
    <phoneticPr fontId="3" type="noConversion"/>
  </si>
  <si>
    <t>XM</t>
    <phoneticPr fontId="3" type="noConversion"/>
  </si>
  <si>
    <t>OTHER COUNTRIES</t>
    <phoneticPr fontId="3" type="noConversion"/>
  </si>
  <si>
    <t>其餘國家</t>
    <phoneticPr fontId="3" type="noConversion"/>
  </si>
  <si>
    <t>XO</t>
    <phoneticPr fontId="3" type="noConversion"/>
  </si>
  <si>
    <t>註：跨國金融組織以總部所在國家填列，如世界銀行填列美洲。</t>
    <phoneticPr fontId="3" type="noConversion"/>
  </si>
  <si>
    <r>
      <rPr>
        <sz val="12"/>
        <rFont val="新細明體"/>
        <family val="1"/>
        <charset val="136"/>
      </rPr>
      <t>報表日期：</t>
    </r>
    <phoneticPr fontId="3" type="noConversion"/>
  </si>
  <si>
    <t>報表編號：</t>
    <phoneticPr fontId="3" type="noConversion"/>
  </si>
  <si>
    <t>報表名稱：</t>
    <phoneticPr fontId="3" type="noConversion"/>
  </si>
  <si>
    <t>壽險業國際保險業務分公司外幣投資地區別月報表</t>
    <phoneticPr fontId="2" type="noConversion"/>
  </si>
  <si>
    <t>千美元</t>
    <phoneticPr fontId="2" type="noConversion"/>
  </si>
  <si>
    <t>項                        目</t>
    <phoneticPr fontId="3" type="noConversion"/>
  </si>
  <si>
    <t>月                                        底                                        餘                                        額</t>
    <phoneticPr fontId="2" type="noConversion"/>
  </si>
  <si>
    <t>編號</t>
    <phoneticPr fontId="2" type="noConversion"/>
  </si>
  <si>
    <t>名                    稱</t>
    <phoneticPr fontId="2" type="noConversion"/>
  </si>
  <si>
    <t>臺      灣</t>
    <phoneticPr fontId="2" type="noConversion"/>
  </si>
  <si>
    <t>大      陸</t>
    <phoneticPr fontId="2" type="noConversion"/>
  </si>
  <si>
    <t>合      計</t>
    <phoneticPr fontId="2" type="noConversion"/>
  </si>
  <si>
    <t>外匯存款</t>
    <phoneticPr fontId="3" type="noConversion"/>
  </si>
  <si>
    <t>200</t>
    <phoneticPr fontId="2" type="noConversion"/>
  </si>
  <si>
    <t>有價證券</t>
    <phoneticPr fontId="2" type="noConversion"/>
  </si>
  <si>
    <t>210</t>
    <phoneticPr fontId="2" type="noConversion"/>
  </si>
  <si>
    <t>股權證券</t>
    <phoneticPr fontId="3" type="noConversion"/>
  </si>
  <si>
    <t>220</t>
    <phoneticPr fontId="2" type="noConversion"/>
  </si>
  <si>
    <t>債票券</t>
    <phoneticPr fontId="3" type="noConversion"/>
  </si>
  <si>
    <t>221</t>
    <phoneticPr fontId="2" type="noConversion"/>
  </si>
  <si>
    <t>政府機構或國際性組織發行</t>
    <phoneticPr fontId="2" type="noConversion"/>
  </si>
  <si>
    <t>222</t>
    <phoneticPr fontId="2" type="noConversion"/>
  </si>
  <si>
    <t>銀行或企業發行</t>
    <phoneticPr fontId="2" type="noConversion"/>
  </si>
  <si>
    <t>230</t>
    <phoneticPr fontId="2" type="noConversion"/>
  </si>
  <si>
    <t>國外表彰基金之有價證券</t>
    <phoneticPr fontId="3" type="noConversion"/>
  </si>
  <si>
    <t>240</t>
    <phoneticPr fontId="2" type="noConversion"/>
  </si>
  <si>
    <t>其他經核准之有價證券</t>
    <phoneticPr fontId="3" type="noConversion"/>
  </si>
  <si>
    <t>300</t>
    <phoneticPr fontId="2" type="noConversion"/>
  </si>
  <si>
    <t>400</t>
    <phoneticPr fontId="2" type="noConversion"/>
  </si>
  <si>
    <t>410</t>
    <phoneticPr fontId="3" type="noConversion"/>
  </si>
  <si>
    <t>避險目的及增加投資效益目的</t>
    <phoneticPr fontId="3" type="noConversion"/>
  </si>
  <si>
    <t>420</t>
    <phoneticPr fontId="3" type="noConversion"/>
  </si>
  <si>
    <t>結構型商品</t>
    <phoneticPr fontId="3" type="noConversion"/>
  </si>
  <si>
    <t>500</t>
    <phoneticPr fontId="2" type="noConversion"/>
  </si>
  <si>
    <t>不動產</t>
    <phoneticPr fontId="3" type="noConversion"/>
  </si>
  <si>
    <t>600</t>
    <phoneticPr fontId="2" type="noConversion"/>
  </si>
  <si>
    <t>保險相關事業</t>
    <phoneticPr fontId="3" type="noConversion"/>
  </si>
  <si>
    <t>700</t>
    <phoneticPr fontId="2" type="noConversion"/>
  </si>
  <si>
    <t>配合政府政策重大投資案</t>
    <phoneticPr fontId="3" type="noConversion"/>
  </si>
  <si>
    <t>900</t>
    <phoneticPr fontId="2" type="noConversion"/>
  </si>
  <si>
    <t>其他經核准之資金運用項目</t>
    <phoneticPr fontId="3" type="noConversion"/>
  </si>
  <si>
    <t>999</t>
    <phoneticPr fontId="2" type="noConversion"/>
  </si>
  <si>
    <t>合計</t>
    <phoneticPr fontId="3" type="noConversion"/>
  </si>
  <si>
    <t>註：</t>
    <phoneticPr fontId="2" type="noConversion"/>
  </si>
  <si>
    <t>1. 本表外幣投資項目依「保險業辦理國外投資管理辦法」及「保險業從事衍生性金融商品交易管理辦法」之定義填列。</t>
    <phoneticPr fontId="2" type="noConversion"/>
  </si>
  <si>
    <t>2. [100-外匯存款] 依開立存款帳戶之地區填列； [210-股權證券] 及 [220-債票券] 依發行人登記設立之地區填列；[230-國外表彰基金之有價證券] 除ETF依交易所之地區填列外，其餘基金依基金註冊地填列；</t>
    <phoneticPr fontId="2" type="noConversion"/>
  </si>
  <si>
    <t xml:space="preserve">    [700-配合政府政策重大投資案] 分別依不動產、保險相關事業及投資案所在地區填列。</t>
    <phoneticPr fontId="2" type="noConversion"/>
  </si>
  <si>
    <t>3. [210-股權證券] 包括外國證券集中交易市場或店頭市場交易之股權憑證，及國內證券市場上市或上櫃買賣之外幣計價股權憑證；[220-債票券] 包括公債、國庫券、公司債、金融債券、可轉讓定存單、商業</t>
    <phoneticPr fontId="2" type="noConversion"/>
  </si>
  <si>
    <t xml:space="preserve">    本票、資產證券化商品，以及外國證券集中交易市場或店頭市場交易之債權憑證及國內證券市場上市或上櫃買賣之外幣計價債權憑證。</t>
    <phoneticPr fontId="2" type="noConversion"/>
  </si>
  <si>
    <t>4. [410-避險目的及增加投資效益目的] 之衍生性金融商品，依帳載餘額借貸互抵後之淨額填列，貸方餘額以負值表示；[420-結構型商品] 依主契約名目本金填列，其衍生性金融商品部分，不須另行拆解填列。</t>
    <phoneticPr fontId="3" type="noConversion"/>
  </si>
  <si>
    <t>5. 本表金額請以等值千美元填列帳載餘額，各外幣間轉換匯率無特定規範。</t>
    <phoneticPr fontId="2" type="noConversion"/>
  </si>
  <si>
    <t>6. 國家所屬地區請參閱附表：「國家代碼與地區對照表」。跨國金融組織以總部所在國家填列，如世界銀行填列美洲。</t>
    <phoneticPr fontId="2" type="noConversion"/>
  </si>
  <si>
    <t>7. 灰色網底儲存格，依現行法規，餘額應為0。</t>
    <phoneticPr fontId="2" type="noConversion"/>
  </si>
  <si>
    <t>檢核註記</t>
    <phoneticPr fontId="3" type="noConversion"/>
  </si>
  <si>
    <t>其  他  亞  洲</t>
    <phoneticPr fontId="2" type="noConversion"/>
  </si>
  <si>
    <t>美      洲</t>
    <phoneticPr fontId="2" type="noConversion"/>
  </si>
  <si>
    <t>歐      洲</t>
    <phoneticPr fontId="2" type="noConversion"/>
  </si>
  <si>
    <t>其      他</t>
    <phoneticPr fontId="2" type="noConversion"/>
  </si>
  <si>
    <t>年月</t>
    <phoneticPr fontId="3" type="noConversion"/>
  </si>
  <si>
    <t>編號</t>
    <phoneticPr fontId="3" type="noConversion"/>
  </si>
  <si>
    <t>版次</t>
    <phoneticPr fontId="3" type="noConversion"/>
  </si>
  <si>
    <t>FIL3</t>
    <phoneticPr fontId="2" type="noConversion"/>
  </si>
  <si>
    <t>FIL3</t>
    <phoneticPr fontId="3" type="noConversion"/>
  </si>
  <si>
    <t>衍生性金融商品</t>
    <phoneticPr fontId="3" type="noConversion"/>
  </si>
  <si>
    <t>單          位：</t>
    <phoneticPr fontId="3" type="noConversion"/>
  </si>
  <si>
    <t>公司代號：</t>
    <phoneticPr fontId="3" type="noConversion"/>
  </si>
  <si>
    <t>民國104年  月</t>
    <phoneticPr fontId="3" type="noConversion"/>
  </si>
  <si>
    <t>104年12月版</t>
    <phoneticPr fontId="3" type="noConversion"/>
  </si>
  <si>
    <t>放款</t>
    <phoneticPr fontId="2" type="noConversion"/>
  </si>
  <si>
    <t>310</t>
    <phoneticPr fontId="3" type="noConversion"/>
  </si>
  <si>
    <t>320</t>
    <phoneticPr fontId="3" type="noConversion"/>
  </si>
  <si>
    <t xml:space="preserve">      </t>
    <phoneticPr fontId="3" type="noConversion"/>
  </si>
  <si>
    <t>保單放款</t>
    <phoneticPr fontId="3" type="noConversion"/>
  </si>
  <si>
    <t>擔保放款</t>
    <phoneticPr fontId="3" type="noConversion"/>
  </si>
  <si>
    <r>
      <t xml:space="preserve">    [300-</t>
    </r>
    <r>
      <rPr>
        <sz val="11"/>
        <color rgb="FFFF0000"/>
        <rFont val="新細明體"/>
        <family val="1"/>
        <charset val="136"/>
        <scheme val="minor"/>
      </rPr>
      <t>放款</t>
    </r>
    <r>
      <rPr>
        <sz val="11"/>
        <rFont val="新細明體"/>
        <family val="1"/>
        <charset val="136"/>
        <scheme val="minor"/>
      </rPr>
      <t>] 依放款對象國籍（自然人）或登記設立</t>
    </r>
    <r>
      <rPr>
        <sz val="11"/>
        <rFont val="新細明體"/>
        <family val="1"/>
        <charset val="136"/>
      </rPr>
      <t>（法人）之地區填列；[400-衍生性金融商品] 依交易對象 (店頭市場) 或受託下單機構 (集中市場)</t>
    </r>
    <r>
      <rPr>
        <sz val="11"/>
        <color rgb="FFFF0000"/>
        <rFont val="新細明體"/>
        <family val="1"/>
        <charset val="136"/>
      </rPr>
      <t>登記設立</t>
    </r>
    <r>
      <rPr>
        <sz val="11"/>
        <rFont val="新細明體"/>
        <family val="1"/>
        <charset val="136"/>
      </rPr>
      <t>之地區填列；[500-不動產]、[600-保險相關事業]、</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</si>
</sst>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76" formatCode="#,##0_ ;[Red]\-#,##0\ "/>
    <numFmt numFmtId="177" formatCode="#,##0_);[Red]\(#,##0\)"/>
  </numFmts>
  <fonts count="43" x14ac:knownFonts="1">
    <font>
      <sz val="14"/>
      <color theme="1"/>
      <name val="新細明體"/>
      <family val="1"/>
      <charset val="136"/>
    </font>
    <font>
      <sz val="12"/>
      <name val="新細明體"/>
      <family val="1"/>
      <charset val="136"/>
    </font>
    <font>
      <sz val="9"/>
      <name val="新細明體"/>
      <family val="1"/>
      <charset val="136"/>
    </font>
    <font>
      <sz val="9"/>
      <name val="新細明體"/>
      <family val="1"/>
      <charset val="136"/>
    </font>
    <font>
      <sz val="12"/>
      <name val="新細明體"/>
      <family val="1"/>
      <charset val="136"/>
    </font>
    <font>
      <sz val="12"/>
      <name val="Times New Roman"/>
      <family val="1"/>
    </font>
    <font>
      <sz val="11"/>
      <name val="新細明體"/>
      <family val="1"/>
      <charset val="136"/>
    </font>
    <font>
      <sz val="11"/>
      <name val="新細明體"/>
      <family val="1"/>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sz val="10"/>
      <name val="細明體"/>
      <family val="3"/>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b/>
      <sz val="18"/>
      <name val="標楷體"/>
      <family val="4"/>
      <charset val="136"/>
    </font>
    <font>
      <sz val="14"/>
      <color theme="1"/>
      <name val="新細明體"/>
      <family val="1"/>
      <charset val="136"/>
    </font>
    <font>
      <sz val="12"/>
      <color theme="1"/>
      <name val="新細明體"/>
      <family val="1"/>
      <charset val="136"/>
      <scheme val="minor"/>
    </font>
    <font>
      <sz val="12"/>
      <color theme="1"/>
      <name val="新細明體"/>
      <family val="1"/>
      <charset val="136"/>
    </font>
    <font>
      <sz val="12"/>
      <color theme="1"/>
      <name val="Times New Roman"/>
      <family val="1"/>
    </font>
    <font>
      <sz val="12"/>
      <color rgb="FFFF0000"/>
      <name val="Times New Roman"/>
      <family val="1"/>
    </font>
    <font>
      <sz val="12"/>
      <color rgb="FFFF0000"/>
      <name val="新細明體"/>
      <family val="1"/>
      <charset val="136"/>
    </font>
    <font>
      <sz val="11"/>
      <name val="新細明體"/>
      <family val="1"/>
      <charset val="136"/>
      <scheme val="minor"/>
    </font>
    <font>
      <sz val="12"/>
      <color rgb="FFFF0000"/>
      <name val="新細明體"/>
      <family val="1"/>
      <charset val="136"/>
      <scheme val="minor"/>
    </font>
    <font>
      <sz val="11"/>
      <color rgb="FFFF0000"/>
      <name val="新細明體"/>
      <family val="1"/>
      <charset val="136"/>
      <scheme val="minor"/>
    </font>
    <font>
      <sz val="11"/>
      <color rgb="FFFF0000"/>
      <name val="新細明體"/>
      <family val="1"/>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B2B2B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71">
    <xf numFmtId="0" fontId="0" fillId="0" borderId="0">
      <alignment vertical="center"/>
    </xf>
    <xf numFmtId="0" fontId="8" fillId="0" borderId="0"/>
    <xf numFmtId="0" fontId="8" fillId="0" borderId="0"/>
    <xf numFmtId="0" fontId="9" fillId="0" borderId="0"/>
    <xf numFmtId="0" fontId="9" fillId="0" borderId="0"/>
    <xf numFmtId="0" fontId="9" fillId="0" borderId="0"/>
    <xf numFmtId="0" fontId="8" fillId="0" borderId="0"/>
    <xf numFmtId="0" fontId="8" fillId="0" borderId="0"/>
    <xf numFmtId="0" fontId="9"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3" borderId="0" applyNumberFormat="0" applyBorder="0" applyAlignment="0" applyProtection="0">
      <alignment vertical="center"/>
    </xf>
    <xf numFmtId="0" fontId="13" fillId="20" borderId="1" applyNumberFormat="0" applyAlignment="0" applyProtection="0">
      <alignment vertical="center"/>
    </xf>
    <xf numFmtId="0" fontId="14" fillId="21" borderId="2" applyNumberFormat="0" applyAlignment="0" applyProtection="0">
      <alignment vertical="center"/>
    </xf>
    <xf numFmtId="0" fontId="15" fillId="0" borderId="0" applyNumberFormat="0" applyFill="0" applyBorder="0" applyAlignment="0" applyProtection="0">
      <alignment vertical="center"/>
    </xf>
    <xf numFmtId="0" fontId="16" fillId="4" borderId="0" applyNumberFormat="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7" borderId="1" applyNumberFormat="0" applyAlignment="0" applyProtection="0">
      <alignment vertical="center"/>
    </xf>
    <xf numFmtId="0" fontId="21" fillId="0" borderId="6" applyNumberFormat="0" applyFill="0" applyAlignment="0" applyProtection="0">
      <alignment vertical="center"/>
    </xf>
    <xf numFmtId="0" fontId="22"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24" fillId="23" borderId="7" applyNumberFormat="0" applyFont="0" applyAlignment="0" applyProtection="0">
      <alignment vertical="center"/>
    </xf>
    <xf numFmtId="0" fontId="25" fillId="20" borderId="8" applyNumberFormat="0" applyAlignment="0" applyProtection="0">
      <alignment vertical="center"/>
    </xf>
    <xf numFmtId="0" fontId="9" fillId="0" borderId="0"/>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0" applyNumberFormat="0" applyFill="0" applyBorder="0" applyAlignment="0" applyProtection="0">
      <alignment vertical="center"/>
    </xf>
    <xf numFmtId="0" fontId="1" fillId="0" borderId="0"/>
    <xf numFmtId="0" fontId="1" fillId="0" borderId="0">
      <alignment vertical="center"/>
    </xf>
    <xf numFmtId="0" fontId="1" fillId="0" borderId="0"/>
    <xf numFmtId="0" fontId="29" fillId="0" borderId="0"/>
    <xf numFmtId="0" fontId="5" fillId="0" borderId="0"/>
    <xf numFmtId="0" fontId="1" fillId="0" borderId="0">
      <alignment vertical="center"/>
    </xf>
    <xf numFmtId="43" fontId="33" fillId="0" borderId="0" applyFont="0" applyFill="0" applyBorder="0" applyAlignment="0" applyProtection="0">
      <alignment vertical="center"/>
    </xf>
    <xf numFmtId="43" fontId="1" fillId="0" borderId="0" applyFont="0" applyFill="0" applyBorder="0" applyAlignment="0" applyProtection="0"/>
    <xf numFmtId="0" fontId="9" fillId="0" borderId="0"/>
    <xf numFmtId="0" fontId="30" fillId="0" borderId="0">
      <alignment horizontal="center"/>
    </xf>
    <xf numFmtId="0" fontId="30" fillId="0" borderId="0">
      <alignment horizontal="left"/>
    </xf>
    <xf numFmtId="0" fontId="30" fillId="0" borderId="0">
      <alignment horizontal="left"/>
    </xf>
    <xf numFmtId="177" fontId="31" fillId="0" borderId="10">
      <alignment horizontal="right"/>
    </xf>
  </cellStyleXfs>
  <cellXfs count="92">
    <xf numFmtId="0" fontId="0" fillId="0" borderId="0" xfId="0">
      <alignment vertical="center"/>
    </xf>
    <xf numFmtId="0" fontId="35" fillId="0" borderId="0" xfId="0" applyFont="1">
      <alignment vertical="center"/>
    </xf>
    <xf numFmtId="0" fontId="4" fillId="0" borderId="0" xfId="0" applyFont="1" applyAlignment="1">
      <alignment vertical="center"/>
    </xf>
    <xf numFmtId="0" fontId="4" fillId="0" borderId="0" xfId="0" applyFont="1" applyBorder="1" applyAlignment="1">
      <alignment vertical="center"/>
    </xf>
    <xf numFmtId="0" fontId="35" fillId="0" borderId="0" xfId="0" applyFont="1" applyBorder="1">
      <alignment vertical="center"/>
    </xf>
    <xf numFmtId="49" fontId="35" fillId="0" borderId="0" xfId="0" applyNumberFormat="1" applyFont="1">
      <alignment vertical="center"/>
    </xf>
    <xf numFmtId="0" fontId="4" fillId="0" borderId="0" xfId="0" applyFont="1" applyAlignment="1">
      <alignment horizontal="center" vertical="center"/>
    </xf>
    <xf numFmtId="49" fontId="35" fillId="0" borderId="11" xfId="0" applyNumberFormat="1"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49" fontId="34" fillId="0" borderId="11" xfId="0" applyNumberFormat="1" applyFont="1" applyBorder="1" applyAlignment="1">
      <alignment horizontal="center" vertical="center"/>
    </xf>
    <xf numFmtId="0" fontId="1" fillId="0" borderId="13" xfId="158" applyFont="1" applyFill="1" applyBorder="1" applyAlignment="1" applyProtection="1">
      <alignment horizontal="left" vertical="center"/>
      <protection locked="0"/>
    </xf>
    <xf numFmtId="49" fontId="35" fillId="0" borderId="14" xfId="0" applyNumberFormat="1" applyFont="1" applyBorder="1">
      <alignment vertical="center"/>
    </xf>
    <xf numFmtId="0" fontId="35" fillId="0" borderId="15" xfId="0" applyFont="1" applyBorder="1">
      <alignment vertical="center"/>
    </xf>
    <xf numFmtId="49" fontId="34" fillId="0" borderId="11" xfId="0" applyNumberFormat="1" applyFont="1" applyBorder="1" applyAlignment="1">
      <alignment horizontal="center" vertical="center"/>
    </xf>
    <xf numFmtId="49" fontId="35" fillId="0" borderId="13" xfId="0" applyNumberFormat="1" applyFont="1" applyBorder="1" applyAlignment="1">
      <alignment horizontal="center" vertical="center"/>
    </xf>
    <xf numFmtId="0" fontId="1" fillId="0" borderId="14" xfId="158" applyFont="1" applyFill="1" applyBorder="1" applyAlignment="1" applyProtection="1">
      <alignment horizontal="left" vertical="center"/>
      <protection locked="0"/>
    </xf>
    <xf numFmtId="49" fontId="35" fillId="0" borderId="14" xfId="0" applyNumberFormat="1" applyFont="1" applyBorder="1" applyAlignment="1">
      <alignment horizontal="center" vertical="center"/>
    </xf>
    <xf numFmtId="0" fontId="1" fillId="0" borderId="15" xfId="158" applyFont="1" applyBorder="1" applyAlignment="1">
      <alignment vertical="center"/>
    </xf>
    <xf numFmtId="49" fontId="34" fillId="0" borderId="16" xfId="0" applyNumberFormat="1" applyFont="1" applyBorder="1" applyAlignment="1">
      <alignment horizontal="center" vertical="center"/>
    </xf>
    <xf numFmtId="0" fontId="1" fillId="0" borderId="17" xfId="158" applyFont="1" applyFill="1" applyBorder="1" applyAlignment="1" applyProtection="1">
      <alignment horizontal="left" vertical="center"/>
      <protection locked="0"/>
    </xf>
    <xf numFmtId="49" fontId="35" fillId="0" borderId="0" xfId="0" applyNumberFormat="1" applyFont="1" applyBorder="1" applyAlignment="1">
      <alignment horizontal="center" vertical="center"/>
    </xf>
    <xf numFmtId="49" fontId="35" fillId="0" borderId="18" xfId="0" applyNumberFormat="1" applyFont="1" applyBorder="1" applyAlignment="1">
      <alignment horizontal="center" vertical="center"/>
    </xf>
    <xf numFmtId="0" fontId="35" fillId="0" borderId="0" xfId="0" applyFont="1" applyAlignment="1">
      <alignment horizontal="left" vertical="center"/>
    </xf>
    <xf numFmtId="0" fontId="32" fillId="0" borderId="0" xfId="158" applyFont="1"/>
    <xf numFmtId="0" fontId="1" fillId="0" borderId="0" xfId="158" applyFont="1" applyBorder="1"/>
    <xf numFmtId="0" fontId="1" fillId="0" borderId="0" xfId="158"/>
    <xf numFmtId="0" fontId="29" fillId="0" borderId="19" xfId="158" applyFont="1" applyBorder="1" applyAlignment="1">
      <alignment horizontal="center" vertical="center"/>
    </xf>
    <xf numFmtId="0" fontId="29" fillId="0" borderId="20" xfId="158" applyFont="1" applyBorder="1" applyAlignment="1">
      <alignment horizontal="center" vertical="center"/>
    </xf>
    <xf numFmtId="0" fontId="29" fillId="0" borderId="21" xfId="158" applyFont="1" applyBorder="1" applyAlignment="1">
      <alignment horizontal="center" vertical="center"/>
    </xf>
    <xf numFmtId="0" fontId="29" fillId="0" borderId="0" xfId="158" applyFont="1" applyAlignment="1">
      <alignment horizontal="center"/>
    </xf>
    <xf numFmtId="0" fontId="5" fillId="0" borderId="19" xfId="158" applyFont="1" applyBorder="1" applyAlignment="1">
      <alignment vertical="center" shrinkToFit="1"/>
    </xf>
    <xf numFmtId="0" fontId="29" fillId="0" borderId="20" xfId="158" applyFont="1" applyFill="1" applyBorder="1" applyAlignment="1">
      <alignment vertical="center"/>
    </xf>
    <xf numFmtId="0" fontId="5" fillId="0" borderId="20" xfId="158" applyFont="1" applyFill="1" applyBorder="1" applyAlignment="1">
      <alignment horizontal="center" vertical="center"/>
    </xf>
    <xf numFmtId="0" fontId="29" fillId="0" borderId="21" xfId="158" applyFont="1" applyFill="1" applyBorder="1" applyAlignment="1">
      <alignment horizontal="center" vertical="center"/>
    </xf>
    <xf numFmtId="0" fontId="5" fillId="0" borderId="19" xfId="158" applyFont="1" applyBorder="1" applyAlignment="1">
      <alignment vertical="center" wrapText="1" shrinkToFit="1"/>
    </xf>
    <xf numFmtId="0" fontId="29" fillId="0" borderId="20" xfId="158" applyFont="1" applyFill="1" applyBorder="1" applyAlignment="1">
      <alignment vertical="center" wrapText="1"/>
    </xf>
    <xf numFmtId="0" fontId="5" fillId="0" borderId="19" xfId="158" applyFont="1" applyBorder="1" applyAlignment="1">
      <alignment vertical="center" wrapText="1"/>
    </xf>
    <xf numFmtId="0" fontId="5" fillId="0" borderId="19" xfId="158" applyFont="1" applyBorder="1" applyAlignment="1">
      <alignment vertical="center"/>
    </xf>
    <xf numFmtId="0" fontId="5" fillId="0" borderId="19" xfId="158" applyFont="1" applyFill="1" applyBorder="1" applyAlignment="1">
      <alignment vertical="center" shrinkToFit="1"/>
    </xf>
    <xf numFmtId="0" fontId="29" fillId="0" borderId="0" xfId="158" applyFont="1"/>
    <xf numFmtId="0" fontId="29" fillId="0" borderId="0" xfId="158" applyFont="1" applyFill="1" applyBorder="1" applyAlignment="1">
      <alignment vertical="center"/>
    </xf>
    <xf numFmtId="0" fontId="1" fillId="0" borderId="11" xfId="163" applyNumberFormat="1" applyFont="1" applyFill="1" applyBorder="1" applyAlignment="1">
      <alignment horizontal="center" vertical="center" wrapText="1"/>
    </xf>
    <xf numFmtId="176" fontId="5" fillId="24" borderId="18" xfId="164" applyNumberFormat="1" applyFont="1" applyFill="1" applyBorder="1" applyAlignment="1" applyProtection="1">
      <alignment horizontal="right" vertical="center"/>
      <protection locked="0"/>
    </xf>
    <xf numFmtId="176" fontId="36" fillId="24" borderId="12" xfId="0" applyNumberFormat="1" applyFont="1" applyFill="1" applyBorder="1" applyAlignment="1" applyProtection="1">
      <alignment horizontal="right" vertical="center"/>
      <protection locked="0"/>
    </xf>
    <xf numFmtId="176" fontId="36" fillId="24" borderId="18" xfId="0" applyNumberFormat="1" applyFont="1" applyFill="1" applyBorder="1" applyAlignment="1" applyProtection="1">
      <alignment horizontal="right" vertical="center"/>
      <protection locked="0"/>
    </xf>
    <xf numFmtId="176" fontId="36" fillId="24" borderId="22" xfId="0" applyNumberFormat="1" applyFont="1" applyFill="1" applyBorder="1" applyAlignment="1" applyProtection="1">
      <alignment horizontal="right" vertical="center"/>
      <protection locked="0"/>
    </xf>
    <xf numFmtId="0" fontId="35" fillId="24" borderId="0" xfId="0" applyFont="1" applyFill="1" applyProtection="1">
      <alignment vertical="center"/>
      <protection locked="0"/>
    </xf>
    <xf numFmtId="176" fontId="35" fillId="0" borderId="0" xfId="0" applyNumberFormat="1" applyFont="1">
      <alignment vertical="center"/>
    </xf>
    <xf numFmtId="0" fontId="37" fillId="0" borderId="0" xfId="0" applyFont="1" applyAlignment="1" applyProtection="1">
      <protection locked="0"/>
    </xf>
    <xf numFmtId="0" fontId="5" fillId="0" borderId="0" xfId="0" applyFont="1" applyAlignment="1" applyProtection="1">
      <protection locked="0"/>
    </xf>
    <xf numFmtId="0" fontId="5" fillId="0" borderId="0" xfId="162" applyFont="1" applyProtection="1">
      <protection locked="0"/>
    </xf>
    <xf numFmtId="0" fontId="5" fillId="0" borderId="0" xfId="162" applyFont="1"/>
    <xf numFmtId="0" fontId="29" fillId="0" borderId="0" xfId="0" applyFont="1" applyAlignment="1"/>
    <xf numFmtId="0" fontId="38" fillId="0" borderId="0" xfId="0" applyFont="1" applyAlignment="1">
      <alignment vertical="center"/>
    </xf>
    <xf numFmtId="0" fontId="38" fillId="0" borderId="11" xfId="0" applyFont="1" applyBorder="1">
      <alignment vertical="center"/>
    </xf>
    <xf numFmtId="0" fontId="35" fillId="0" borderId="13" xfId="0" applyFont="1" applyBorder="1" applyAlignment="1">
      <alignment horizontal="center" vertical="center"/>
    </xf>
    <xf numFmtId="0" fontId="38" fillId="0" borderId="0" xfId="0" applyFont="1">
      <alignment vertical="center"/>
    </xf>
    <xf numFmtId="0" fontId="38" fillId="0" borderId="0" xfId="0" applyFont="1" applyAlignment="1">
      <alignment vertical="center"/>
    </xf>
    <xf numFmtId="0" fontId="38" fillId="0" borderId="0" xfId="0" applyFont="1" applyBorder="1">
      <alignment vertical="center"/>
    </xf>
    <xf numFmtId="176" fontId="5" fillId="0" borderId="11" xfId="164" applyNumberFormat="1" applyFont="1" applyFill="1" applyBorder="1" applyAlignment="1" applyProtection="1">
      <alignment horizontal="right" vertical="center"/>
      <protection locked="0"/>
    </xf>
    <xf numFmtId="176" fontId="5" fillId="24" borderId="11" xfId="164" applyNumberFormat="1" applyFont="1" applyFill="1" applyBorder="1" applyAlignment="1" applyProtection="1">
      <alignment horizontal="right" vertical="center"/>
      <protection locked="0"/>
    </xf>
    <xf numFmtId="176" fontId="36" fillId="24" borderId="23" xfId="0" applyNumberFormat="1" applyFont="1" applyFill="1" applyBorder="1" applyAlignment="1" applyProtection="1">
      <alignment horizontal="right" vertical="center"/>
      <protection locked="0"/>
    </xf>
    <xf numFmtId="49" fontId="1" fillId="0" borderId="14" xfId="0" applyNumberFormat="1" applyFont="1" applyBorder="1">
      <alignment vertical="center"/>
    </xf>
    <xf numFmtId="0" fontId="1" fillId="0" borderId="15" xfId="0" applyFont="1" applyBorder="1">
      <alignment vertical="center"/>
    </xf>
    <xf numFmtId="49" fontId="35" fillId="24" borderId="0" xfId="0" applyNumberFormat="1" applyFont="1" applyFill="1" applyProtection="1">
      <alignment vertical="center"/>
      <protection locked="0"/>
    </xf>
    <xf numFmtId="176" fontId="5" fillId="25" borderId="11" xfId="164" applyNumberFormat="1" applyFont="1" applyFill="1" applyBorder="1" applyAlignment="1" applyProtection="1">
      <alignment horizontal="right" vertical="center"/>
    </xf>
    <xf numFmtId="0" fontId="38" fillId="0" borderId="0" xfId="0" applyFont="1" applyAlignment="1">
      <alignment horizontal="center" vertical="center"/>
    </xf>
    <xf numFmtId="0" fontId="38" fillId="0" borderId="0" xfId="0" applyFont="1" applyBorder="1" applyAlignment="1">
      <alignment horizontal="center" vertical="center"/>
    </xf>
    <xf numFmtId="0" fontId="38" fillId="0" borderId="11" xfId="0" applyFont="1" applyFill="1" applyBorder="1">
      <alignment vertical="center"/>
    </xf>
    <xf numFmtId="0" fontId="38" fillId="0" borderId="0" xfId="0" applyFont="1" applyAlignment="1">
      <alignment horizontal="right" vertical="center"/>
    </xf>
    <xf numFmtId="49" fontId="40" fillId="0" borderId="11" xfId="0" applyNumberFormat="1" applyFont="1" applyBorder="1" applyAlignment="1">
      <alignment horizontal="center" vertical="center"/>
    </xf>
    <xf numFmtId="0" fontId="38" fillId="0" borderId="13" xfId="158" applyFont="1" applyFill="1" applyBorder="1" applyAlignment="1" applyProtection="1">
      <alignment horizontal="left" vertical="center"/>
      <protection locked="0"/>
    </xf>
    <xf numFmtId="49" fontId="38" fillId="0" borderId="14" xfId="0" applyNumberFormat="1" applyFont="1" applyBorder="1" applyAlignment="1">
      <alignment horizontal="center" vertical="center"/>
    </xf>
    <xf numFmtId="0" fontId="38" fillId="0" borderId="15" xfId="0" applyFont="1" applyBorder="1">
      <alignment vertical="center"/>
    </xf>
    <xf numFmtId="49" fontId="38" fillId="0" borderId="14" xfId="0" applyNumberFormat="1" applyFont="1" applyBorder="1" applyAlignment="1">
      <alignment horizontal="left" vertical="center"/>
    </xf>
    <xf numFmtId="0" fontId="1" fillId="0" borderId="11" xfId="158" applyFont="1" applyFill="1" applyBorder="1" applyAlignment="1" applyProtection="1">
      <alignment horizontal="center" vertical="center" wrapText="1"/>
      <protection locked="0"/>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49" fontId="1" fillId="0" borderId="0" xfId="158" applyNumberFormat="1" applyFont="1" applyAlignment="1">
      <alignment horizontal="distributed" vertical="center"/>
    </xf>
    <xf numFmtId="49" fontId="5" fillId="0" borderId="0" xfId="158" applyNumberFormat="1" applyFont="1" applyAlignment="1">
      <alignment horizontal="distributed" vertical="center"/>
    </xf>
    <xf numFmtId="49" fontId="39" fillId="0" borderId="0" xfId="0" applyNumberFormat="1"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 fillId="0" borderId="13" xfId="158" applyFont="1" applyFill="1" applyBorder="1" applyAlignment="1" applyProtection="1">
      <alignment horizontal="center" vertical="center" wrapText="1"/>
      <protection locked="0"/>
    </xf>
    <xf numFmtId="0" fontId="1" fillId="0" borderId="14" xfId="158" applyFont="1" applyFill="1" applyBorder="1" applyAlignment="1" applyProtection="1">
      <alignment horizontal="center" vertical="center" wrapText="1"/>
      <protection locked="0"/>
    </xf>
    <xf numFmtId="0" fontId="1" fillId="0" borderId="15" xfId="158" applyFont="1" applyFill="1" applyBorder="1" applyAlignment="1" applyProtection="1">
      <alignment horizontal="center" vertical="center" wrapText="1"/>
      <protection locked="0"/>
    </xf>
    <xf numFmtId="0" fontId="1" fillId="0" borderId="22" xfId="158" applyFont="1" applyFill="1" applyBorder="1" applyAlignment="1" applyProtection="1">
      <alignment horizontal="left" vertical="center"/>
      <protection locked="0"/>
    </xf>
    <xf numFmtId="0" fontId="1" fillId="0" borderId="24" xfId="158" applyFont="1" applyFill="1" applyBorder="1" applyAlignment="1" applyProtection="1">
      <alignment horizontal="left" vertical="center"/>
      <protection locked="0"/>
    </xf>
    <xf numFmtId="0" fontId="1" fillId="0" borderId="25" xfId="158" applyFont="1" applyFill="1" applyBorder="1" applyAlignment="1" applyProtection="1">
      <alignment horizontal="left" vertical="center"/>
      <protection locked="0"/>
    </xf>
    <xf numFmtId="0" fontId="32" fillId="0" borderId="0" xfId="158" applyFont="1" applyBorder="1" applyAlignment="1">
      <alignment horizontal="center"/>
    </xf>
  </cellXfs>
  <cellStyles count="171">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3" xfId="159"/>
    <cellStyle name="一般 6" xfId="160"/>
    <cellStyle name="一般 7" xfId="161"/>
    <cellStyle name="一般_FOA001D" xfId="162"/>
    <cellStyle name="一般_Input-寶霞_1_Book1" xfId="163"/>
    <cellStyle name="千分位" xfId="164" builtinId="3"/>
    <cellStyle name="千分位 2" xfId="165"/>
    <cellStyle name="樣式 1" xfId="166"/>
    <cellStyle name="證券股份有限公司受託買賣外國有價證券業務開戶清冊_xl24" xfId="167"/>
    <cellStyle name="證券商受託買賣外國有價證券交易國家及商品結構統計月報表_d" xfId="168"/>
    <cellStyle name="證券商受託買賣外國有價證券投資人分類統計月報表_d" xfId="169"/>
    <cellStyle name="證券商受託買賣外國有價證券委託方式統計月報表_xl35" xfId="1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9986;&#38570;&#26376;&#22577;&#31684;&#26412;&#27284;.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U&#31185;/OIU/&#22577;&#34920;/&#22577;&#34920;&#26684;&#24335;/&#20445;&#30332;&#20013;&#24515;/&#22781;&#38570;&#26376;&#22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project/K012&#38928;&#35686;&#31995;&#32113;/J1452/2014/2014.10.30_&#20445;&#38570;&#23616;12&#26376;&#20043;&#22686;&#20462;&#38656;&#27714;/&#20462;&#25913;&#21069;/&#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4-4"/>
      <sheetName val="表05"/>
      <sheetName val="表06"/>
      <sheetName val="表06-1"/>
      <sheetName val="表06-2"/>
      <sheetName val="表06-3"/>
      <sheetName val="表06-4"/>
      <sheetName val="表06-5"/>
      <sheetName val="表06-6"/>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基本資料"/>
      <sheetName val="公司動態基本資料"/>
      <sheetName val="表01"/>
      <sheetName val="表02(資產)"/>
      <sheetName val="表02(資產附表)"/>
      <sheetName val="表02(負債業主權益)"/>
      <sheetName val="表03"/>
      <sheetName val="表04"/>
      <sheetName val="表05(個人契約)"/>
      <sheetName val="表05(團體契約)"/>
      <sheetName val="表06"/>
      <sheetName val="表06(保費收入)"/>
      <sheetName val="表06(負債)"/>
      <sheetName val="表07(個人契約)"/>
      <sheetName val="表07(團體契約)"/>
      <sheetName val="表08"/>
      <sheetName val="表09"/>
      <sheetName val="表10"/>
      <sheetName val="表10-1"/>
      <sheetName val="表10-2"/>
      <sheetName val="表10-3"/>
      <sheetName val="表11"/>
      <sheetName val="表11(總計)"/>
      <sheetName val="表12"/>
      <sheetName val="表13"/>
      <sheetName val="表13(總計)"/>
      <sheetName val="表14"/>
      <sheetName val="表14(總計)"/>
      <sheetName val="表15"/>
      <sheetName val="表15(合併列示及總計)"/>
      <sheetName val="表16"/>
      <sheetName val="表16(總計)"/>
      <sheetName val="表17"/>
      <sheetName val="表17(總計)"/>
      <sheetName val="表18"/>
      <sheetName val="表18(總計)"/>
      <sheetName val="表19"/>
      <sheetName val="表19-1"/>
      <sheetName val="表20"/>
      <sheetName val="表20(總計)"/>
      <sheetName val="表21"/>
      <sheetName val="表22"/>
      <sheetName val="表23"/>
      <sheetName val="表24"/>
      <sheetName val="表25"/>
      <sheetName val="表26"/>
      <sheetName val="格式檢查"/>
      <sheetName val="數學勾稽"/>
      <sheetName val="轉檔資訊"/>
      <sheetName val="適法性稽核"/>
      <sheetName val="合理性稽核"/>
      <sheetName val="引申變數"/>
      <sheetName val="代碼資料"/>
    </sheetNames>
    <sheetDataSet>
      <sheetData sheetId="0"/>
      <sheetData sheetId="1" refreshError="1"/>
      <sheetData sheetId="2" refreshError="1"/>
      <sheetData sheetId="3">
        <row r="6">
          <cell r="E6">
            <v>0</v>
          </cell>
        </row>
        <row r="282">
          <cell r="E282">
            <v>0</v>
          </cell>
        </row>
        <row r="325">
          <cell r="E325">
            <v>0</v>
          </cell>
        </row>
        <row r="361">
          <cell r="E361">
            <v>0</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4">
          <cell r="G64">
            <v>0</v>
          </cell>
        </row>
      </sheetData>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6"/>
  <sheetViews>
    <sheetView tabSelected="1" zoomScale="60" zoomScaleNormal="60" workbookViewId="0">
      <selection activeCell="F12" sqref="F12"/>
    </sheetView>
  </sheetViews>
  <sheetFormatPr defaultColWidth="8.77734375" defaultRowHeight="16.5" x14ac:dyDescent="0.3"/>
  <cols>
    <col min="1" max="1" width="8.6640625" style="1" customWidth="1"/>
    <col min="2" max="2" width="6.6640625" style="5" customWidth="1"/>
    <col min="3" max="4" width="2.6640625" style="5" customWidth="1"/>
    <col min="5" max="5" width="30.6640625" style="1" customWidth="1"/>
    <col min="6" max="12" width="15.6640625" style="1" customWidth="1"/>
    <col min="13" max="13" width="8.77734375" style="1" customWidth="1"/>
    <col min="14" max="14" width="8.109375" style="1" hidden="1" customWidth="1"/>
    <col min="15" max="62" width="8.77734375" style="1" hidden="1" customWidth="1"/>
    <col min="63" max="16384" width="8.77734375" style="1"/>
  </cols>
  <sheetData>
    <row r="1" spans="1:62" ht="19.899999999999999" customHeight="1" x14ac:dyDescent="0.25">
      <c r="A1" s="57" t="str">
        <f>IF(COUNTBLANK(A9:A27)+COUNTBLANK(F5:L5)+COUNTBLANK(F1)=27,"","本表有誤")</f>
        <v/>
      </c>
      <c r="B1" s="80" t="s">
        <v>839</v>
      </c>
      <c r="C1" s="80"/>
      <c r="D1" s="80"/>
      <c r="E1" s="65"/>
      <c r="F1" s="58" t="str">
        <f>IF(E1&lt;&gt;"",IF(LEN(E1)&lt;&gt;4,"銀行代號為4碼",""),"")</f>
        <v/>
      </c>
      <c r="G1" s="2"/>
      <c r="H1" s="3"/>
      <c r="I1" s="3"/>
      <c r="J1" s="2"/>
      <c r="K1" s="4"/>
      <c r="BA1" s="49" t="str">
        <f>SUBSTITUTE(SUBSTITUTE(E2," ",""),"　","")</f>
        <v>民國104年月</v>
      </c>
      <c r="BB1" s="50" t="str">
        <f>LEFT(BA1,FIND("月",BA1,1))</f>
        <v>民國104年月</v>
      </c>
      <c r="BC1" s="51" t="str">
        <f>MID(BA1,FIND("民國",BA1,1)+2,FIND("年",BA1,1)-FIND("民國",BA1,1)-2)</f>
        <v>104</v>
      </c>
      <c r="BD1" s="51" t="str">
        <f>MID(BA1,FIND("年",BA1,1)+1,FIND("月",BA1,1)-FIND("年",BA1,1)-1)</f>
        <v/>
      </c>
      <c r="BE1" s="52" t="str">
        <f>(BC1+1911) &amp; RIGHT("0" &amp; BD1,2)</f>
        <v>20150</v>
      </c>
      <c r="BF1" s="53" t="s">
        <v>832</v>
      </c>
      <c r="BG1" s="54" t="s">
        <v>836</v>
      </c>
      <c r="BH1" s="53" t="s">
        <v>833</v>
      </c>
      <c r="BI1" s="52">
        <v>2</v>
      </c>
      <c r="BJ1" s="53" t="s">
        <v>834</v>
      </c>
    </row>
    <row r="2" spans="1:62" ht="19.899999999999999" customHeight="1" x14ac:dyDescent="0.3">
      <c r="B2" s="81" t="s">
        <v>774</v>
      </c>
      <c r="C2" s="81"/>
      <c r="D2" s="81"/>
      <c r="E2" s="47" t="s">
        <v>840</v>
      </c>
      <c r="F2" s="2"/>
      <c r="G2" s="2"/>
      <c r="H2" s="3"/>
      <c r="I2" s="3"/>
      <c r="J2" s="2"/>
      <c r="K2" s="4"/>
    </row>
    <row r="3" spans="1:62" ht="19.899999999999999" customHeight="1" x14ac:dyDescent="0.3">
      <c r="B3" s="80" t="s">
        <v>775</v>
      </c>
      <c r="C3" s="80"/>
      <c r="D3" s="80"/>
      <c r="E3" s="2" t="s">
        <v>835</v>
      </c>
      <c r="I3" s="3"/>
      <c r="J3" s="2"/>
      <c r="K3" s="4"/>
    </row>
    <row r="4" spans="1:62" ht="19.899999999999999" customHeight="1" x14ac:dyDescent="0.3">
      <c r="B4" s="80" t="s">
        <v>776</v>
      </c>
      <c r="C4" s="80"/>
      <c r="D4" s="80"/>
      <c r="E4" s="2" t="s">
        <v>777</v>
      </c>
      <c r="I4" s="3"/>
      <c r="J4" s="2"/>
      <c r="K4" s="4"/>
    </row>
    <row r="5" spans="1:62" ht="19.899999999999999" customHeight="1" x14ac:dyDescent="0.3">
      <c r="B5" s="80" t="s">
        <v>838</v>
      </c>
      <c r="C5" s="80"/>
      <c r="D5" s="80"/>
      <c r="E5" s="3" t="s">
        <v>778</v>
      </c>
      <c r="F5" s="67" t="str">
        <f t="shared" ref="F5:L5" si="0">IF(F9+F10+F17+F20+F23+F24+F25+F26&lt;&gt;F27, "加總錯誤","")</f>
        <v/>
      </c>
      <c r="G5" s="67" t="str">
        <f t="shared" si="0"/>
        <v/>
      </c>
      <c r="H5" s="67" t="str">
        <f t="shared" si="0"/>
        <v/>
      </c>
      <c r="I5" s="68" t="str">
        <f t="shared" si="0"/>
        <v/>
      </c>
      <c r="J5" s="67" t="str">
        <f t="shared" si="0"/>
        <v/>
      </c>
      <c r="K5" s="68" t="str">
        <f t="shared" si="0"/>
        <v/>
      </c>
      <c r="L5" s="67" t="str">
        <f t="shared" si="0"/>
        <v/>
      </c>
    </row>
    <row r="6" spans="1:62" ht="19.899999999999999" customHeight="1" x14ac:dyDescent="0.3">
      <c r="E6" s="6"/>
      <c r="F6" s="2"/>
      <c r="G6" s="2"/>
      <c r="H6" s="3"/>
      <c r="I6" s="3"/>
      <c r="J6" s="2"/>
      <c r="L6" s="70" t="s">
        <v>841</v>
      </c>
    </row>
    <row r="7" spans="1:62" ht="25.15" customHeight="1" x14ac:dyDescent="0.3">
      <c r="B7" s="76" t="s">
        <v>779</v>
      </c>
      <c r="C7" s="76"/>
      <c r="D7" s="76"/>
      <c r="E7" s="76"/>
      <c r="F7" s="77" t="s">
        <v>780</v>
      </c>
      <c r="G7" s="78"/>
      <c r="H7" s="78"/>
      <c r="I7" s="78"/>
      <c r="J7" s="78"/>
      <c r="K7" s="78"/>
      <c r="L7" s="79"/>
    </row>
    <row r="8" spans="1:62" ht="25.15" customHeight="1" x14ac:dyDescent="0.3">
      <c r="A8" s="42" t="s">
        <v>827</v>
      </c>
      <c r="B8" s="7" t="s">
        <v>781</v>
      </c>
      <c r="C8" s="85" t="s">
        <v>782</v>
      </c>
      <c r="D8" s="86"/>
      <c r="E8" s="87"/>
      <c r="F8" s="8" t="s">
        <v>783</v>
      </c>
      <c r="G8" s="8" t="s">
        <v>784</v>
      </c>
      <c r="H8" s="8" t="s">
        <v>828</v>
      </c>
      <c r="I8" s="8" t="s">
        <v>829</v>
      </c>
      <c r="J8" s="8" t="s">
        <v>830</v>
      </c>
      <c r="K8" s="56" t="s">
        <v>831</v>
      </c>
      <c r="L8" s="9" t="s">
        <v>785</v>
      </c>
    </row>
    <row r="9" spans="1:62" ht="25.15" customHeight="1" x14ac:dyDescent="0.3">
      <c r="A9" s="55" t="str">
        <f>IF(F9+G9+H9+I9+J9+K9&lt;&gt;L9, "加總錯誤","")&amp;V9&amp;W9&amp;X9&amp;Y9&amp;Z9&amp;AA9&amp;AB9</f>
        <v/>
      </c>
      <c r="B9" s="10">
        <v>100</v>
      </c>
      <c r="C9" s="11" t="s">
        <v>786</v>
      </c>
      <c r="D9" s="12"/>
      <c r="E9" s="60"/>
      <c r="F9" s="61"/>
      <c r="G9" s="61"/>
      <c r="H9" s="61"/>
      <c r="I9" s="61"/>
      <c r="J9" s="61"/>
      <c r="K9" s="61"/>
      <c r="L9" s="44"/>
      <c r="N9" s="48">
        <f>INT(F9)</f>
        <v>0</v>
      </c>
      <c r="O9" s="48">
        <f t="shared" ref="O9:T9" si="1">INT(G9)</f>
        <v>0</v>
      </c>
      <c r="P9" s="48">
        <f t="shared" si="1"/>
        <v>0</v>
      </c>
      <c r="Q9" s="48">
        <f t="shared" si="1"/>
        <v>0</v>
      </c>
      <c r="R9" s="48">
        <f t="shared" si="1"/>
        <v>0</v>
      </c>
      <c r="S9" s="48">
        <f t="shared" si="1"/>
        <v>0</v>
      </c>
      <c r="T9" s="48">
        <f t="shared" si="1"/>
        <v>0</v>
      </c>
      <c r="V9" s="57" t="str">
        <f>IF(ISERROR(SUM(N9)),"F欄請輸入整數",IF(SUM(F9)=SUM(N9),"","F欄請輸入整數"))</f>
        <v/>
      </c>
      <c r="W9" s="57" t="str">
        <f>IF(ISERROR(SUM(O9)),"G欄請輸入整數",IF(SUM(G9)=SUM(O9),"","G欄請輸入整數"))</f>
        <v/>
      </c>
      <c r="X9" s="57" t="str">
        <f>IF(ISERROR(SUM(P9)),"H欄請輸入整數",IF(SUM(H9)=SUM(P9),"","H欄請輸入整數"))</f>
        <v/>
      </c>
      <c r="Y9" s="57" t="str">
        <f>IF(ISERROR(SUM(Q9)),"I欄請輸入整數",IF(SUM(I9)=SUM(Q9),"","I欄請輸入整數"))</f>
        <v/>
      </c>
      <c r="Z9" s="57" t="str">
        <f>IF(ISERROR(SUM(R9)),"J欄請輸入整數",IF(SUM(J9)=SUM(R9),"","J欄請輸入整數"))</f>
        <v/>
      </c>
      <c r="AA9" s="57" t="str">
        <f>IF(ISERROR(SUM(S9)),"K欄請輸入整數",IF(SUM(K9)=SUM(S9),"","K欄請輸入整數"))</f>
        <v/>
      </c>
      <c r="AB9" s="57" t="str">
        <f>IF(ISERROR(SUM(T9)),"L欄請輸入整數",IF(SUM(L9)=SUM(T9),"","L欄請輸入整數"))</f>
        <v/>
      </c>
    </row>
    <row r="10" spans="1:62" ht="25.15" customHeight="1" x14ac:dyDescent="0.3">
      <c r="A10" s="55" t="str">
        <f>IF(SUM(F10:K10)&lt;&gt;L10, "加總錯誤","")&amp;V10&amp;W10&amp;X10&amp;Y10&amp;Z10&amp;AA10&amp;AB10&amp;IF(F10&lt;&gt;SUM(F11:F12)+F15+F16,"台灣-有價證券小計有誤","")&amp;IF(G10&lt;&gt;SUM(G11:G12)+G15+G16,"大陸-有價證券小計有誤","")&amp;IF(H10&lt;&gt;SUM(H11:H12)+H15+H16,"其他亞洲-有價證券小計有誤","")&amp;IF(I10&lt;&gt;SUM(I11:I12)+I15+I16,"美洲-有價證券小計有誤","")&amp;IF(J10&lt;&gt;SUM(J11:J12)+J15+J16,"歐洲-有價證券小計有誤","")&amp;IF(K10&lt;&gt;SUM(K11:K12)+K15+K16,"其他-有價證券小計有誤","")&amp;IF(L10&lt;&gt;SUM(L11:L12)+L15+L16,"合計-有價證券小計有誤","")</f>
        <v/>
      </c>
      <c r="B10" s="10" t="s">
        <v>787</v>
      </c>
      <c r="C10" s="11" t="s">
        <v>788</v>
      </c>
      <c r="D10" s="63"/>
      <c r="E10" s="64"/>
      <c r="F10" s="61"/>
      <c r="G10" s="61"/>
      <c r="H10" s="61"/>
      <c r="I10" s="61"/>
      <c r="J10" s="61"/>
      <c r="K10" s="61"/>
      <c r="L10" s="44"/>
      <c r="N10" s="48">
        <f t="shared" ref="N10:N27" si="2">INT(F10)</f>
        <v>0</v>
      </c>
      <c r="O10" s="48">
        <f t="shared" ref="O10:O27" si="3">INT(G10)</f>
        <v>0</v>
      </c>
      <c r="P10" s="48">
        <f t="shared" ref="P10:P27" si="4">INT(H10)</f>
        <v>0</v>
      </c>
      <c r="Q10" s="48">
        <f t="shared" ref="Q10:Q27" si="5">INT(I10)</f>
        <v>0</v>
      </c>
      <c r="R10" s="48">
        <f t="shared" ref="R10:R27" si="6">INT(J10)</f>
        <v>0</v>
      </c>
      <c r="S10" s="48">
        <f t="shared" ref="S10:S27" si="7">INT(K10)</f>
        <v>0</v>
      </c>
      <c r="T10" s="48">
        <f t="shared" ref="T10:T27" si="8">INT(L10)</f>
        <v>0</v>
      </c>
      <c r="V10" s="57" t="str">
        <f t="shared" ref="V10:V27" si="9">IF(ISERROR(SUM(N10)),"F欄請輸入整數",IF(SUM(F10)=SUM(N10),"","F欄請輸入整數"))</f>
        <v/>
      </c>
      <c r="W10" s="57" t="str">
        <f t="shared" ref="W10:W27" si="10">IF(ISERROR(SUM(O10)),"G欄請輸入整數",IF(SUM(G10)=SUM(O10),"","G欄請輸入整數"))</f>
        <v/>
      </c>
      <c r="X10" s="57" t="str">
        <f t="shared" ref="X10:X27" si="11">IF(ISERROR(SUM(P10)),"H欄請輸入整數",IF(SUM(H10)=SUM(P10),"","H欄請輸入整數"))</f>
        <v/>
      </c>
      <c r="Y10" s="57" t="str">
        <f>IF(ISERROR(SUM(Q10)),"I欄請輸入整數",IF(SUM(I10)=SUM(Q10),"","I欄請輸入整數"))</f>
        <v/>
      </c>
      <c r="Z10" s="57" t="str">
        <f t="shared" ref="Z10:Z27" si="12">IF(ISERROR(SUM(R10)),"J欄請輸入整數",IF(SUM(J10)=SUM(R10),"","J欄請輸入整數"))</f>
        <v/>
      </c>
      <c r="AA10" s="57" t="str">
        <f t="shared" ref="AA10:AA27" si="13">IF(ISERROR(SUM(S10)),"K欄請輸入整數",IF(SUM(K10)=SUM(S10),"","K欄請輸入整數"))</f>
        <v/>
      </c>
      <c r="AB10" s="57" t="str">
        <f t="shared" ref="AB10:AB27" si="14">IF(ISERROR(SUM(T10)),"L欄請輸入整數",IF(SUM(L10)=SUM(T10),"","L欄請輸入整數"))</f>
        <v/>
      </c>
    </row>
    <row r="11" spans="1:62" ht="25.15" customHeight="1" x14ac:dyDescent="0.3">
      <c r="A11" s="55" t="str">
        <f>IF(F11+G11+H11+I11+J11+K11&lt;&gt;L11, "加總錯誤","")&amp;V11&amp;W11&amp;X11&amp;Y11&amp;Z11&amp;AA11&amp;AB11</f>
        <v/>
      </c>
      <c r="B11" s="14" t="s">
        <v>789</v>
      </c>
      <c r="C11" s="15"/>
      <c r="D11" s="16" t="s">
        <v>790</v>
      </c>
      <c r="E11" s="13"/>
      <c r="F11" s="61"/>
      <c r="G11" s="61"/>
      <c r="H11" s="61"/>
      <c r="I11" s="61"/>
      <c r="J11" s="61"/>
      <c r="K11" s="61"/>
      <c r="L11" s="44"/>
      <c r="N11" s="48">
        <f t="shared" si="2"/>
        <v>0</v>
      </c>
      <c r="O11" s="48">
        <f t="shared" si="3"/>
        <v>0</v>
      </c>
      <c r="P11" s="48">
        <f t="shared" si="4"/>
        <v>0</v>
      </c>
      <c r="Q11" s="48">
        <f t="shared" si="5"/>
        <v>0</v>
      </c>
      <c r="R11" s="48">
        <f t="shared" si="6"/>
        <v>0</v>
      </c>
      <c r="S11" s="48">
        <f t="shared" si="7"/>
        <v>0</v>
      </c>
      <c r="T11" s="48">
        <f t="shared" si="8"/>
        <v>0</v>
      </c>
      <c r="V11" s="57" t="str">
        <f t="shared" si="9"/>
        <v/>
      </c>
      <c r="W11" s="57" t="str">
        <f t="shared" si="10"/>
        <v/>
      </c>
      <c r="X11" s="57" t="str">
        <f t="shared" si="11"/>
        <v/>
      </c>
      <c r="Y11" s="57" t="str">
        <f t="shared" ref="Y11:Y27" si="15">IF(ISERROR(SUM(Q11)),"I欄請輸入整數",IF(SUM(I11)=SUM(Q11),"","I欄請輸入整數"))</f>
        <v/>
      </c>
      <c r="Z11" s="57" t="str">
        <f t="shared" si="12"/>
        <v/>
      </c>
      <c r="AA11" s="57" t="str">
        <f t="shared" si="13"/>
        <v/>
      </c>
      <c r="AB11" s="57" t="str">
        <f t="shared" si="14"/>
        <v/>
      </c>
    </row>
    <row r="12" spans="1:62" ht="25.15" customHeight="1" x14ac:dyDescent="0.3">
      <c r="A12" s="55" t="str">
        <f>IF(SUM(F12:K12)&lt;&gt;L12, "加總錯誤","")&amp;V12&amp;W12&amp;X12&amp;Y12&amp;Z12&amp;AA12&amp;AB12&amp;IF(F12&lt;&gt;SUM(F13:F14),"台灣-債票券小計有誤","")&amp;IF(G12&lt;&gt;SUM(G13:G14),"大陸-債票券小計有誤","")&amp;IF(H12&lt;&gt;SUM(H13:H14),"其他亞洲-債票券小計有誤","")&amp;IF(I12&lt;&gt;SUM(I13:I14),"美洲-債票券小計有誤","")&amp;IF(J12&lt;&gt;SUM(J13:J14),"歐洲-債票券小計有誤","")&amp;IF(K12&lt;&gt;SUM(K13:K14),"其他-債票券小計有誤","")&amp;IF(L12&lt;&gt;SUM(L13:L14),"合計-債票券小計有誤","")</f>
        <v/>
      </c>
      <c r="B12" s="14" t="s">
        <v>791</v>
      </c>
      <c r="C12" s="15"/>
      <c r="D12" s="16" t="s">
        <v>792</v>
      </c>
      <c r="E12" s="13"/>
      <c r="F12" s="61"/>
      <c r="G12" s="61"/>
      <c r="H12" s="61"/>
      <c r="I12" s="61"/>
      <c r="J12" s="61"/>
      <c r="K12" s="61"/>
      <c r="L12" s="44"/>
      <c r="N12" s="48">
        <f t="shared" si="2"/>
        <v>0</v>
      </c>
      <c r="O12" s="48">
        <f t="shared" si="3"/>
        <v>0</v>
      </c>
      <c r="P12" s="48">
        <f t="shared" si="4"/>
        <v>0</v>
      </c>
      <c r="Q12" s="48">
        <f t="shared" si="5"/>
        <v>0</v>
      </c>
      <c r="R12" s="48">
        <f t="shared" si="6"/>
        <v>0</v>
      </c>
      <c r="S12" s="48">
        <f t="shared" si="7"/>
        <v>0</v>
      </c>
      <c r="T12" s="48">
        <f t="shared" si="8"/>
        <v>0</v>
      </c>
      <c r="V12" s="57" t="str">
        <f t="shared" si="9"/>
        <v/>
      </c>
      <c r="W12" s="57" t="str">
        <f t="shared" si="10"/>
        <v/>
      </c>
      <c r="X12" s="57" t="str">
        <f t="shared" si="11"/>
        <v/>
      </c>
      <c r="Y12" s="57" t="str">
        <f t="shared" si="15"/>
        <v/>
      </c>
      <c r="Z12" s="57" t="str">
        <f t="shared" si="12"/>
        <v/>
      </c>
      <c r="AA12" s="57" t="str">
        <f t="shared" si="13"/>
        <v/>
      </c>
      <c r="AB12" s="57" t="str">
        <f t="shared" si="14"/>
        <v/>
      </c>
    </row>
    <row r="13" spans="1:62" ht="25.15" customHeight="1" x14ac:dyDescent="0.3">
      <c r="A13" s="55" t="str">
        <f>IF(F13+G13+H13+I13+J13+K13&lt;&gt;L13, "加總錯誤","")&amp;V13&amp;W13&amp;X13&amp;Y13&amp;Z13&amp;AA13&amp;AB13</f>
        <v/>
      </c>
      <c r="B13" s="7" t="s">
        <v>793</v>
      </c>
      <c r="C13" s="15"/>
      <c r="D13" s="17"/>
      <c r="E13" s="18" t="s">
        <v>794</v>
      </c>
      <c r="F13" s="61"/>
      <c r="G13" s="61"/>
      <c r="H13" s="61"/>
      <c r="I13" s="61"/>
      <c r="J13" s="61"/>
      <c r="K13" s="61"/>
      <c r="L13" s="44"/>
      <c r="N13" s="48">
        <f t="shared" si="2"/>
        <v>0</v>
      </c>
      <c r="O13" s="48">
        <f t="shared" si="3"/>
        <v>0</v>
      </c>
      <c r="P13" s="48">
        <f t="shared" si="4"/>
        <v>0</v>
      </c>
      <c r="Q13" s="48">
        <f t="shared" si="5"/>
        <v>0</v>
      </c>
      <c r="R13" s="48">
        <f t="shared" si="6"/>
        <v>0</v>
      </c>
      <c r="S13" s="48">
        <f t="shared" si="7"/>
        <v>0</v>
      </c>
      <c r="T13" s="48">
        <f t="shared" si="8"/>
        <v>0</v>
      </c>
      <c r="V13" s="57" t="str">
        <f t="shared" si="9"/>
        <v/>
      </c>
      <c r="W13" s="57" t="str">
        <f t="shared" si="10"/>
        <v/>
      </c>
      <c r="X13" s="57" t="str">
        <f t="shared" si="11"/>
        <v/>
      </c>
      <c r="Y13" s="57" t="str">
        <f t="shared" si="15"/>
        <v/>
      </c>
      <c r="Z13" s="57" t="str">
        <f t="shared" si="12"/>
        <v/>
      </c>
      <c r="AA13" s="57" t="str">
        <f t="shared" si="13"/>
        <v/>
      </c>
      <c r="AB13" s="57" t="str">
        <f t="shared" si="14"/>
        <v/>
      </c>
    </row>
    <row r="14" spans="1:62" ht="25.15" customHeight="1" x14ac:dyDescent="0.3">
      <c r="A14" s="55" t="str">
        <f>IF(F14+G14+H14+I14+J14+K14&lt;&gt;L14, "加總錯誤","")&amp;V14&amp;W14&amp;X14&amp;Y14&amp;Z14&amp;AA14&amp;AB14</f>
        <v/>
      </c>
      <c r="B14" s="7" t="s">
        <v>795</v>
      </c>
      <c r="C14" s="15"/>
      <c r="D14" s="17"/>
      <c r="E14" s="18" t="s">
        <v>796</v>
      </c>
      <c r="F14" s="61"/>
      <c r="G14" s="61"/>
      <c r="H14" s="61"/>
      <c r="I14" s="61"/>
      <c r="J14" s="61"/>
      <c r="K14" s="61"/>
      <c r="L14" s="44"/>
      <c r="N14" s="48">
        <f t="shared" si="2"/>
        <v>0</v>
      </c>
      <c r="O14" s="48">
        <f t="shared" si="3"/>
        <v>0</v>
      </c>
      <c r="P14" s="48">
        <f t="shared" si="4"/>
        <v>0</v>
      </c>
      <c r="Q14" s="48">
        <f t="shared" si="5"/>
        <v>0</v>
      </c>
      <c r="R14" s="48">
        <f t="shared" si="6"/>
        <v>0</v>
      </c>
      <c r="S14" s="48">
        <f t="shared" si="7"/>
        <v>0</v>
      </c>
      <c r="T14" s="48">
        <f t="shared" si="8"/>
        <v>0</v>
      </c>
      <c r="V14" s="57" t="str">
        <f t="shared" si="9"/>
        <v/>
      </c>
      <c r="W14" s="57" t="str">
        <f t="shared" si="10"/>
        <v/>
      </c>
      <c r="X14" s="57" t="str">
        <f t="shared" si="11"/>
        <v/>
      </c>
      <c r="Y14" s="57" t="str">
        <f t="shared" si="15"/>
        <v/>
      </c>
      <c r="Z14" s="57" t="str">
        <f t="shared" si="12"/>
        <v/>
      </c>
      <c r="AA14" s="57" t="str">
        <f t="shared" si="13"/>
        <v/>
      </c>
      <c r="AB14" s="57" t="str">
        <f t="shared" si="14"/>
        <v/>
      </c>
    </row>
    <row r="15" spans="1:62" ht="25.15" customHeight="1" x14ac:dyDescent="0.3">
      <c r="A15" s="69" t="str">
        <f>IF(F15+G15+H15+I15+J15+K15&lt;&gt;L15, "加總錯誤","")&amp;V15&amp;W15&amp;X15&amp;Y15&amp;Z15&amp;AA15&amp;AB15</f>
        <v/>
      </c>
      <c r="B15" s="14" t="s">
        <v>797</v>
      </c>
      <c r="C15" s="15"/>
      <c r="D15" s="16" t="s">
        <v>798</v>
      </c>
      <c r="E15" s="13"/>
      <c r="F15" s="61"/>
      <c r="G15" s="61"/>
      <c r="H15" s="61"/>
      <c r="I15" s="61"/>
      <c r="J15" s="61"/>
      <c r="K15" s="61"/>
      <c r="L15" s="44"/>
      <c r="N15" s="48">
        <f t="shared" si="2"/>
        <v>0</v>
      </c>
      <c r="O15" s="48">
        <f t="shared" si="3"/>
        <v>0</v>
      </c>
      <c r="P15" s="48">
        <f t="shared" si="4"/>
        <v>0</v>
      </c>
      <c r="Q15" s="48">
        <f t="shared" si="5"/>
        <v>0</v>
      </c>
      <c r="R15" s="48">
        <f t="shared" si="6"/>
        <v>0</v>
      </c>
      <c r="S15" s="48">
        <f t="shared" si="7"/>
        <v>0</v>
      </c>
      <c r="T15" s="48">
        <f t="shared" si="8"/>
        <v>0</v>
      </c>
      <c r="V15" s="57" t="str">
        <f t="shared" si="9"/>
        <v/>
      </c>
      <c r="W15" s="57" t="str">
        <f t="shared" si="10"/>
        <v/>
      </c>
      <c r="X15" s="57" t="str">
        <f t="shared" si="11"/>
        <v/>
      </c>
      <c r="Y15" s="57" t="str">
        <f t="shared" si="15"/>
        <v/>
      </c>
      <c r="Z15" s="57" t="str">
        <f t="shared" si="12"/>
        <v/>
      </c>
      <c r="AA15" s="57" t="str">
        <f t="shared" si="13"/>
        <v/>
      </c>
      <c r="AB15" s="57" t="str">
        <f t="shared" si="14"/>
        <v/>
      </c>
    </row>
    <row r="16" spans="1:62" ht="25.15" customHeight="1" x14ac:dyDescent="0.3">
      <c r="A16" s="55" t="str">
        <f>IF(SUM(F16:K16)&lt;&gt;L16, "加總錯誤","")&amp;V16&amp;W16&amp;X16&amp;Y16&amp;Z16&amp;AA16&amp;AB16</f>
        <v/>
      </c>
      <c r="B16" s="14" t="s">
        <v>799</v>
      </c>
      <c r="C16" s="15"/>
      <c r="D16" s="16" t="s">
        <v>800</v>
      </c>
      <c r="E16" s="13"/>
      <c r="F16" s="61"/>
      <c r="G16" s="61"/>
      <c r="H16" s="61"/>
      <c r="I16" s="61"/>
      <c r="J16" s="61"/>
      <c r="K16" s="61"/>
      <c r="L16" s="44"/>
      <c r="N16" s="48">
        <f t="shared" si="2"/>
        <v>0</v>
      </c>
      <c r="O16" s="48">
        <f t="shared" si="3"/>
        <v>0</v>
      </c>
      <c r="P16" s="48">
        <f t="shared" si="4"/>
        <v>0</v>
      </c>
      <c r="Q16" s="48">
        <f t="shared" si="5"/>
        <v>0</v>
      </c>
      <c r="R16" s="48">
        <f t="shared" si="6"/>
        <v>0</v>
      </c>
      <c r="S16" s="48">
        <f t="shared" si="7"/>
        <v>0</v>
      </c>
      <c r="T16" s="48">
        <f t="shared" si="8"/>
        <v>0</v>
      </c>
      <c r="V16" s="57" t="str">
        <f t="shared" si="9"/>
        <v/>
      </c>
      <c r="W16" s="57" t="str">
        <f t="shared" si="10"/>
        <v/>
      </c>
      <c r="X16" s="57" t="str">
        <f t="shared" si="11"/>
        <v/>
      </c>
      <c r="Y16" s="57" t="str">
        <f t="shared" si="15"/>
        <v/>
      </c>
      <c r="Z16" s="57" t="str">
        <f t="shared" si="12"/>
        <v/>
      </c>
      <c r="AA16" s="57" t="str">
        <f t="shared" si="13"/>
        <v/>
      </c>
      <c r="AB16" s="57" t="str">
        <f t="shared" si="14"/>
        <v/>
      </c>
    </row>
    <row r="17" spans="1:28" ht="25.15" customHeight="1" x14ac:dyDescent="0.3">
      <c r="A17" s="55" t="str">
        <f>IF(SUM(F17:K17)&lt;&gt;L17, "加總錯誤","")&amp;V17&amp;W17&amp;X17&amp;Y17&amp;Z17&amp;AA17&amp;AB17&amp;IF(F17&lt;&gt;SUM(F18:F19),"台灣-放款小計有誤","")&amp;IF(G17&lt;&gt;SUM(G18:G19),"大陸-放款小計有誤","")&amp;IF(H17&lt;&gt;SUM(H18:H19),"其他亞洲-放款小計有誤","")&amp;IF(I17&lt;&gt;SUM(I18:I19),"美洲-放款小計有誤","")&amp;IF(J17&lt;&gt;SUM(J18:J19),"歐洲-放款小計有誤","")&amp;IF(K17&lt;&gt;SUM(K18:K19),"其他-放款小計有誤","")&amp;IF(L17&lt;&gt;SUM(L18:L19),"合計-放款小計有誤","")</f>
        <v/>
      </c>
      <c r="B17" s="71" t="s">
        <v>801</v>
      </c>
      <c r="C17" s="72" t="s">
        <v>842</v>
      </c>
      <c r="D17" s="73"/>
      <c r="E17" s="74"/>
      <c r="F17" s="66"/>
      <c r="G17" s="61"/>
      <c r="H17" s="61"/>
      <c r="I17" s="61"/>
      <c r="J17" s="61"/>
      <c r="K17" s="61"/>
      <c r="L17" s="44"/>
      <c r="N17" s="48">
        <f t="shared" si="2"/>
        <v>0</v>
      </c>
      <c r="O17" s="48">
        <f t="shared" si="3"/>
        <v>0</v>
      </c>
      <c r="P17" s="48">
        <f t="shared" si="4"/>
        <v>0</v>
      </c>
      <c r="Q17" s="48">
        <f t="shared" si="5"/>
        <v>0</v>
      </c>
      <c r="R17" s="48">
        <f t="shared" si="6"/>
        <v>0</v>
      </c>
      <c r="S17" s="48">
        <f t="shared" si="7"/>
        <v>0</v>
      </c>
      <c r="T17" s="48">
        <f t="shared" si="8"/>
        <v>0</v>
      </c>
      <c r="V17" s="57" t="str">
        <f t="shared" si="9"/>
        <v/>
      </c>
      <c r="W17" s="57" t="str">
        <f t="shared" si="10"/>
        <v/>
      </c>
      <c r="X17" s="57" t="str">
        <f t="shared" si="11"/>
        <v/>
      </c>
      <c r="Y17" s="57" t="str">
        <f>IF(ISERROR(SUM(Q17)),"I欄請輸入整數",IF(SUM(I17)=SUM(Q17),"","I欄請輸入整數"))</f>
        <v/>
      </c>
      <c r="Z17" s="57" t="str">
        <f t="shared" si="12"/>
        <v/>
      </c>
      <c r="AA17" s="57" t="str">
        <f t="shared" si="13"/>
        <v/>
      </c>
      <c r="AB17" s="57" t="str">
        <f>IF(ISERROR(SUM(T17)),"L欄請輸入整數",IF(SUM(L17)=SUM(T17),"","L欄請輸入整數"))</f>
        <v/>
      </c>
    </row>
    <row r="18" spans="1:28" ht="25.15" customHeight="1" x14ac:dyDescent="0.3">
      <c r="A18" s="55" t="str">
        <f>IF(F18+G18+H18+I18+J18+K18&lt;&gt;L18, "加總錯誤","")&amp;V18&amp;W18&amp;X18&amp;Y18&amp;Z18&amp;AA18&amp;AB18</f>
        <v/>
      </c>
      <c r="B18" s="71" t="s">
        <v>843</v>
      </c>
      <c r="C18" s="72" t="s">
        <v>845</v>
      </c>
      <c r="D18" s="75" t="s">
        <v>846</v>
      </c>
      <c r="E18" s="74"/>
      <c r="F18" s="66"/>
      <c r="G18" s="61"/>
      <c r="H18" s="61"/>
      <c r="I18" s="61"/>
      <c r="J18" s="61"/>
      <c r="K18" s="61"/>
      <c r="L18" s="44"/>
      <c r="N18" s="48">
        <f t="shared" ref="N18:T19" si="16">INT(F18)</f>
        <v>0</v>
      </c>
      <c r="O18" s="48">
        <f t="shared" si="16"/>
        <v>0</v>
      </c>
      <c r="P18" s="48">
        <f t="shared" si="16"/>
        <v>0</v>
      </c>
      <c r="Q18" s="48">
        <f t="shared" si="16"/>
        <v>0</v>
      </c>
      <c r="R18" s="48">
        <f t="shared" si="16"/>
        <v>0</v>
      </c>
      <c r="S18" s="48">
        <f t="shared" si="16"/>
        <v>0</v>
      </c>
      <c r="T18" s="48">
        <f t="shared" si="16"/>
        <v>0</v>
      </c>
      <c r="V18" s="57" t="str">
        <f>IF(ISERROR(SUM(N18)),"F欄請輸入整數",IF(SUM(F18)=SUM(N18),"","F欄請輸入整數"))</f>
        <v/>
      </c>
      <c r="W18" s="57" t="str">
        <f>IF(ISERROR(SUM(O18)),"G欄請輸入整數",IF(SUM(G18)=SUM(O18),"","G欄請輸入整數"))</f>
        <v/>
      </c>
      <c r="X18" s="57" t="str">
        <f>IF(ISERROR(SUM(P18)),"H欄請輸入整數",IF(SUM(H18)=SUM(P18),"","H欄請輸入整數"))</f>
        <v/>
      </c>
      <c r="Y18" s="57" t="str">
        <f>IF(ISERROR(SUM(Q18)),"I欄請輸入整數",IF(SUM(I18)=SUM(Q18),"","I欄請輸入整數"))</f>
        <v/>
      </c>
      <c r="Z18" s="57" t="str">
        <f>IF(ISERROR(SUM(R18)),"J欄請輸入整數",IF(SUM(J18)=SUM(R18),"","J欄請輸入整數"))</f>
        <v/>
      </c>
      <c r="AA18" s="57" t="str">
        <f>IF(ISERROR(SUM(S18)),"K欄請輸入整數",IF(SUM(K18)=SUM(S18),"","K欄請輸入整數"))</f>
        <v/>
      </c>
      <c r="AB18" s="57" t="str">
        <f>IF(ISERROR(SUM(T18)),"L欄請輸入整數",IF(SUM(L18)=SUM(T18),"","L欄請輸入整數"))</f>
        <v/>
      </c>
    </row>
    <row r="19" spans="1:28" ht="25.15" customHeight="1" x14ac:dyDescent="0.3">
      <c r="A19" s="55" t="str">
        <f>IF(F19+G19+H19+I19+J19+K19&lt;&gt;L19, "加總錯誤","")&amp;V19&amp;W19&amp;X19&amp;Y19&amp;Z19&amp;AA19&amp;AB19</f>
        <v/>
      </c>
      <c r="B19" s="71" t="s">
        <v>844</v>
      </c>
      <c r="C19" s="72" t="s">
        <v>845</v>
      </c>
      <c r="D19" s="75" t="s">
        <v>847</v>
      </c>
      <c r="E19" s="74"/>
      <c r="F19" s="66"/>
      <c r="G19" s="61"/>
      <c r="H19" s="61"/>
      <c r="I19" s="61"/>
      <c r="J19" s="61"/>
      <c r="K19" s="61"/>
      <c r="L19" s="44"/>
      <c r="N19" s="48">
        <f t="shared" si="16"/>
        <v>0</v>
      </c>
      <c r="O19" s="48">
        <f t="shared" si="16"/>
        <v>0</v>
      </c>
      <c r="P19" s="48">
        <f t="shared" si="16"/>
        <v>0</v>
      </c>
      <c r="Q19" s="48">
        <f t="shared" si="16"/>
        <v>0</v>
      </c>
      <c r="R19" s="48">
        <f t="shared" si="16"/>
        <v>0</v>
      </c>
      <c r="S19" s="48">
        <f t="shared" si="16"/>
        <v>0</v>
      </c>
      <c r="T19" s="48">
        <f t="shared" si="16"/>
        <v>0</v>
      </c>
      <c r="V19" s="57" t="str">
        <f>IF(ISERROR(SUM(N19)),"F欄請輸入整數",IF(SUM(F19)=SUM(N19),"","F欄請輸入整數"))</f>
        <v/>
      </c>
      <c r="W19" s="57" t="str">
        <f>IF(ISERROR(SUM(O19)),"G欄請輸入整數",IF(SUM(G19)=SUM(O19),"","G欄請輸入整數"))</f>
        <v/>
      </c>
      <c r="X19" s="57" t="str">
        <f>IF(ISERROR(SUM(P19)),"H欄請輸入整數",IF(SUM(H19)=SUM(P19),"","H欄請輸入整數"))</f>
        <v/>
      </c>
      <c r="Y19" s="57" t="str">
        <f>IF(ISERROR(SUM(Q19)),"I欄請輸入整數",IF(SUM(I19)=SUM(Q19),"","I欄請輸入整數"))</f>
        <v/>
      </c>
      <c r="Z19" s="57" t="str">
        <f>IF(ISERROR(SUM(R19)),"J欄請輸入整數",IF(SUM(J19)=SUM(R19),"","J欄請輸入整數"))</f>
        <v/>
      </c>
      <c r="AA19" s="57" t="str">
        <f>IF(ISERROR(SUM(S19)),"K欄請輸入整數",IF(SUM(K19)=SUM(S19),"","K欄請輸入整數"))</f>
        <v/>
      </c>
      <c r="AB19" s="57" t="str">
        <f>IF(ISERROR(SUM(T19)),"L欄請輸入整數",IF(SUM(L19)=SUM(T19),"","L欄請輸入整數"))</f>
        <v/>
      </c>
    </row>
    <row r="20" spans="1:28" ht="25.15" customHeight="1" x14ac:dyDescent="0.3">
      <c r="A20" s="55" t="str">
        <f>IF(SUM(F20:K20)&lt;&gt;L20, "加總錯誤","")&amp;V20&amp;W20&amp;X20&amp;Y20&amp;Z20&amp;AA20&amp;AB20&amp;IF(F20&lt;&gt;SUM(F21:F22),"台灣-衍生性金融商品小計有誤","")&amp;IF(G20&lt;&gt;SUM(G21:G22),"大陸-衍生性金融商品小計有誤","")&amp;IF(H20&lt;&gt;SUM(H21:H22),"其他亞洲-衍生性金融商品小計有誤","")&amp;IF(I20&lt;&gt;SUM(I21:I22),"美洲-衍生性金融商品小計有誤","")&amp;IF(J20&lt;&gt;SUM(J21:J22),"歐洲-衍生性金融商品小計有誤","")&amp;IF(K20&lt;&gt;SUM(K21:K22),"其他-衍生性金融商品小計有誤","")&amp;IF(L20&lt;&gt;SUM(L21:L22),"合計-衍生性金融商品小計有誤","")</f>
        <v/>
      </c>
      <c r="B20" s="14" t="s">
        <v>802</v>
      </c>
      <c r="C20" s="11" t="s">
        <v>837</v>
      </c>
      <c r="D20" s="17"/>
      <c r="E20" s="13"/>
      <c r="F20" s="61"/>
      <c r="G20" s="61"/>
      <c r="H20" s="61"/>
      <c r="I20" s="61"/>
      <c r="J20" s="61"/>
      <c r="K20" s="61"/>
      <c r="L20" s="44"/>
      <c r="N20" s="48">
        <f t="shared" si="2"/>
        <v>0</v>
      </c>
      <c r="O20" s="48">
        <f t="shared" si="3"/>
        <v>0</v>
      </c>
      <c r="P20" s="48">
        <f t="shared" si="4"/>
        <v>0</v>
      </c>
      <c r="Q20" s="48">
        <f t="shared" si="5"/>
        <v>0</v>
      </c>
      <c r="R20" s="48">
        <f t="shared" si="6"/>
        <v>0</v>
      </c>
      <c r="S20" s="48">
        <f t="shared" si="7"/>
        <v>0</v>
      </c>
      <c r="T20" s="48">
        <f t="shared" si="8"/>
        <v>0</v>
      </c>
      <c r="V20" s="57" t="str">
        <f t="shared" si="9"/>
        <v/>
      </c>
      <c r="W20" s="57" t="str">
        <f t="shared" si="10"/>
        <v/>
      </c>
      <c r="X20" s="57" t="str">
        <f t="shared" si="11"/>
        <v/>
      </c>
      <c r="Y20" s="57" t="str">
        <f t="shared" si="15"/>
        <v/>
      </c>
      <c r="Z20" s="57" t="str">
        <f t="shared" si="12"/>
        <v/>
      </c>
      <c r="AA20" s="57" t="str">
        <f t="shared" si="13"/>
        <v/>
      </c>
      <c r="AB20" s="57" t="str">
        <f t="shared" si="14"/>
        <v/>
      </c>
    </row>
    <row r="21" spans="1:28" ht="25.15" customHeight="1" x14ac:dyDescent="0.3">
      <c r="A21" s="55" t="str">
        <f>IF(F21+G21+H21+I21+J21+K21&lt;&gt;L21, "加總錯誤","")&amp;V21&amp;W21&amp;X21&amp;Y21&amp;Z21&amp;AA21&amp;AB21</f>
        <v/>
      </c>
      <c r="B21" s="14" t="s">
        <v>803</v>
      </c>
      <c r="C21" s="11"/>
      <c r="D21" s="16" t="s">
        <v>804</v>
      </c>
      <c r="E21" s="13"/>
      <c r="F21" s="61"/>
      <c r="G21" s="61"/>
      <c r="H21" s="61"/>
      <c r="I21" s="61"/>
      <c r="J21" s="61"/>
      <c r="K21" s="61"/>
      <c r="L21" s="44"/>
      <c r="N21" s="48">
        <f t="shared" si="2"/>
        <v>0</v>
      </c>
      <c r="O21" s="48">
        <f t="shared" si="3"/>
        <v>0</v>
      </c>
      <c r="P21" s="48">
        <f t="shared" si="4"/>
        <v>0</v>
      </c>
      <c r="Q21" s="48">
        <f t="shared" si="5"/>
        <v>0</v>
      </c>
      <c r="R21" s="48">
        <f t="shared" si="6"/>
        <v>0</v>
      </c>
      <c r="S21" s="48">
        <f t="shared" si="7"/>
        <v>0</v>
      </c>
      <c r="T21" s="48">
        <f t="shared" si="8"/>
        <v>0</v>
      </c>
      <c r="V21" s="57" t="str">
        <f t="shared" si="9"/>
        <v/>
      </c>
      <c r="W21" s="57" t="str">
        <f t="shared" si="10"/>
        <v/>
      </c>
      <c r="X21" s="57" t="str">
        <f t="shared" si="11"/>
        <v/>
      </c>
      <c r="Y21" s="57" t="str">
        <f t="shared" si="15"/>
        <v/>
      </c>
      <c r="Z21" s="57" t="str">
        <f t="shared" si="12"/>
        <v/>
      </c>
      <c r="AA21" s="57" t="str">
        <f t="shared" si="13"/>
        <v/>
      </c>
      <c r="AB21" s="57" t="str">
        <f t="shared" si="14"/>
        <v/>
      </c>
    </row>
    <row r="22" spans="1:28" ht="25.15" customHeight="1" x14ac:dyDescent="0.3">
      <c r="A22" s="55" t="str">
        <f>IF(F22+G22+H22+I22+J22+K22&lt;&gt;L22, "加總錯誤","")&amp;V122&amp;W22&amp;X22&amp;Y22&amp;Z22&amp;AA22&amp;AB22</f>
        <v/>
      </c>
      <c r="B22" s="14" t="s">
        <v>805</v>
      </c>
      <c r="C22" s="11"/>
      <c r="D22" s="16" t="s">
        <v>806</v>
      </c>
      <c r="E22" s="13"/>
      <c r="F22" s="61"/>
      <c r="G22" s="61"/>
      <c r="H22" s="61"/>
      <c r="I22" s="61"/>
      <c r="J22" s="61"/>
      <c r="K22" s="61"/>
      <c r="L22" s="44"/>
      <c r="N22" s="48">
        <f t="shared" si="2"/>
        <v>0</v>
      </c>
      <c r="O22" s="48">
        <f t="shared" si="3"/>
        <v>0</v>
      </c>
      <c r="P22" s="48">
        <f t="shared" si="4"/>
        <v>0</v>
      </c>
      <c r="Q22" s="48">
        <f t="shared" si="5"/>
        <v>0</v>
      </c>
      <c r="R22" s="48">
        <f t="shared" si="6"/>
        <v>0</v>
      </c>
      <c r="S22" s="48">
        <f t="shared" si="7"/>
        <v>0</v>
      </c>
      <c r="T22" s="48">
        <f t="shared" si="8"/>
        <v>0</v>
      </c>
      <c r="V22" s="57" t="str">
        <f t="shared" si="9"/>
        <v/>
      </c>
      <c r="W22" s="57" t="str">
        <f t="shared" si="10"/>
        <v/>
      </c>
      <c r="X22" s="57" t="str">
        <f t="shared" si="11"/>
        <v/>
      </c>
      <c r="Y22" s="57" t="str">
        <f t="shared" si="15"/>
        <v/>
      </c>
      <c r="Z22" s="57" t="str">
        <f t="shared" si="12"/>
        <v/>
      </c>
      <c r="AA22" s="57" t="str">
        <f t="shared" si="13"/>
        <v/>
      </c>
      <c r="AB22" s="57" t="str">
        <f t="shared" si="14"/>
        <v/>
      </c>
    </row>
    <row r="23" spans="1:28" ht="25.15" customHeight="1" x14ac:dyDescent="0.3">
      <c r="A23" s="55" t="str">
        <f>IF(F23+G23+H23+I23+J23+K23&lt;&gt;L23, "加總錯誤","")&amp;V23&amp;W23&amp;X23&amp;Y23&amp;Z23&amp;AA23&amp;AB23</f>
        <v/>
      </c>
      <c r="B23" s="14" t="s">
        <v>807</v>
      </c>
      <c r="C23" s="11" t="s">
        <v>808</v>
      </c>
      <c r="D23" s="17"/>
      <c r="E23" s="13"/>
      <c r="F23" s="66"/>
      <c r="G23" s="61"/>
      <c r="H23" s="61"/>
      <c r="I23" s="61"/>
      <c r="J23" s="61"/>
      <c r="K23" s="61"/>
      <c r="L23" s="44"/>
      <c r="N23" s="48">
        <f t="shared" si="2"/>
        <v>0</v>
      </c>
      <c r="O23" s="48">
        <f t="shared" si="3"/>
        <v>0</v>
      </c>
      <c r="P23" s="48">
        <f t="shared" si="4"/>
        <v>0</v>
      </c>
      <c r="Q23" s="48">
        <f t="shared" si="5"/>
        <v>0</v>
      </c>
      <c r="R23" s="48">
        <f t="shared" si="6"/>
        <v>0</v>
      </c>
      <c r="S23" s="48">
        <f t="shared" si="7"/>
        <v>0</v>
      </c>
      <c r="T23" s="48">
        <f t="shared" si="8"/>
        <v>0</v>
      </c>
      <c r="V23" s="57" t="str">
        <f t="shared" si="9"/>
        <v/>
      </c>
      <c r="W23" s="57" t="str">
        <f t="shared" si="10"/>
        <v/>
      </c>
      <c r="X23" s="57" t="str">
        <f t="shared" si="11"/>
        <v/>
      </c>
      <c r="Y23" s="57" t="str">
        <f t="shared" si="15"/>
        <v/>
      </c>
      <c r="Z23" s="57" t="str">
        <f t="shared" si="12"/>
        <v/>
      </c>
      <c r="AA23" s="57" t="str">
        <f t="shared" si="13"/>
        <v/>
      </c>
      <c r="AB23" s="57" t="str">
        <f t="shared" si="14"/>
        <v/>
      </c>
    </row>
    <row r="24" spans="1:28" ht="25.15" customHeight="1" x14ac:dyDescent="0.3">
      <c r="A24" s="55" t="str">
        <f>IF(F24+G24+H24+I24+J24+K24&lt;&gt;L24, "加總錯誤","")&amp;V24&amp;W24&amp;X24&amp;Y24&amp;Z24&amp;AA24&amp;AB24</f>
        <v/>
      </c>
      <c r="B24" s="14" t="s">
        <v>809</v>
      </c>
      <c r="C24" s="11" t="s">
        <v>810</v>
      </c>
      <c r="D24" s="17"/>
      <c r="E24" s="13"/>
      <c r="F24" s="66"/>
      <c r="G24" s="61"/>
      <c r="H24" s="61"/>
      <c r="I24" s="61"/>
      <c r="J24" s="61"/>
      <c r="K24" s="61"/>
      <c r="L24" s="44"/>
      <c r="N24" s="48">
        <f t="shared" si="2"/>
        <v>0</v>
      </c>
      <c r="O24" s="48">
        <f t="shared" si="3"/>
        <v>0</v>
      </c>
      <c r="P24" s="48">
        <f t="shared" si="4"/>
        <v>0</v>
      </c>
      <c r="Q24" s="48">
        <f t="shared" si="5"/>
        <v>0</v>
      </c>
      <c r="R24" s="48">
        <f t="shared" si="6"/>
        <v>0</v>
      </c>
      <c r="S24" s="48">
        <f t="shared" si="7"/>
        <v>0</v>
      </c>
      <c r="T24" s="48">
        <f t="shared" si="8"/>
        <v>0</v>
      </c>
      <c r="V24" s="57" t="str">
        <f t="shared" si="9"/>
        <v/>
      </c>
      <c r="W24" s="57" t="str">
        <f t="shared" si="10"/>
        <v/>
      </c>
      <c r="X24" s="57" t="str">
        <f t="shared" si="11"/>
        <v/>
      </c>
      <c r="Y24" s="57" t="str">
        <f t="shared" si="15"/>
        <v/>
      </c>
      <c r="Z24" s="57" t="str">
        <f t="shared" si="12"/>
        <v/>
      </c>
      <c r="AA24" s="57" t="str">
        <f t="shared" si="13"/>
        <v/>
      </c>
      <c r="AB24" s="57" t="str">
        <f t="shared" si="14"/>
        <v/>
      </c>
    </row>
    <row r="25" spans="1:28" ht="25.15" customHeight="1" x14ac:dyDescent="0.3">
      <c r="A25" s="55" t="str">
        <f>IF(F25+G25+H25+I25+J25+K25&lt;&gt;L25, "加總錯誤","")&amp;V25&amp;W25&amp;X25&amp;Y25&amp;Z25&amp;AA25&amp;AB25</f>
        <v/>
      </c>
      <c r="B25" s="14" t="s">
        <v>811</v>
      </c>
      <c r="C25" s="11" t="s">
        <v>812</v>
      </c>
      <c r="D25" s="17"/>
      <c r="E25" s="13"/>
      <c r="F25" s="66"/>
      <c r="G25" s="61"/>
      <c r="H25" s="61"/>
      <c r="I25" s="61"/>
      <c r="J25" s="61"/>
      <c r="K25" s="61"/>
      <c r="L25" s="44"/>
      <c r="N25" s="48">
        <f t="shared" si="2"/>
        <v>0</v>
      </c>
      <c r="O25" s="48">
        <f t="shared" si="3"/>
        <v>0</v>
      </c>
      <c r="P25" s="48">
        <f t="shared" si="4"/>
        <v>0</v>
      </c>
      <c r="Q25" s="48">
        <f t="shared" si="5"/>
        <v>0</v>
      </c>
      <c r="R25" s="48">
        <f t="shared" si="6"/>
        <v>0</v>
      </c>
      <c r="S25" s="48">
        <f t="shared" si="7"/>
        <v>0</v>
      </c>
      <c r="T25" s="48">
        <f t="shared" si="8"/>
        <v>0</v>
      </c>
      <c r="V25" s="57" t="str">
        <f t="shared" si="9"/>
        <v/>
      </c>
      <c r="W25" s="57" t="str">
        <f t="shared" si="10"/>
        <v/>
      </c>
      <c r="X25" s="57" t="str">
        <f t="shared" si="11"/>
        <v/>
      </c>
      <c r="Y25" s="57" t="str">
        <f t="shared" si="15"/>
        <v/>
      </c>
      <c r="Z25" s="57" t="str">
        <f t="shared" si="12"/>
        <v/>
      </c>
      <c r="AA25" s="57" t="str">
        <f t="shared" si="13"/>
        <v/>
      </c>
      <c r="AB25" s="57" t="str">
        <f t="shared" si="14"/>
        <v/>
      </c>
    </row>
    <row r="26" spans="1:28" ht="25.15" customHeight="1" thickBot="1" x14ac:dyDescent="0.35">
      <c r="A26" s="55" t="str">
        <f>IF(F26+G26+H26+I26+J26+K26&lt;&gt;L26, "加總錯誤","")&amp;V26&amp;W26&amp;X26&amp;Y26&amp;Z26&amp;AA26&amp;AB26</f>
        <v/>
      </c>
      <c r="B26" s="19" t="s">
        <v>813</v>
      </c>
      <c r="C26" s="20" t="s">
        <v>814</v>
      </c>
      <c r="D26" s="21"/>
      <c r="F26" s="61"/>
      <c r="G26" s="61"/>
      <c r="H26" s="61"/>
      <c r="I26" s="61"/>
      <c r="J26" s="61"/>
      <c r="K26" s="61"/>
      <c r="L26" s="44"/>
      <c r="N26" s="48">
        <f t="shared" si="2"/>
        <v>0</v>
      </c>
      <c r="O26" s="48">
        <f t="shared" si="3"/>
        <v>0</v>
      </c>
      <c r="P26" s="48">
        <f t="shared" si="4"/>
        <v>0</v>
      </c>
      <c r="Q26" s="48">
        <f t="shared" si="5"/>
        <v>0</v>
      </c>
      <c r="R26" s="48">
        <f t="shared" si="6"/>
        <v>0</v>
      </c>
      <c r="S26" s="48">
        <f t="shared" si="7"/>
        <v>0</v>
      </c>
      <c r="T26" s="48">
        <f t="shared" si="8"/>
        <v>0</v>
      </c>
      <c r="V26" s="57" t="str">
        <f t="shared" si="9"/>
        <v/>
      </c>
      <c r="W26" s="57" t="str">
        <f t="shared" si="10"/>
        <v/>
      </c>
      <c r="X26" s="57" t="str">
        <f t="shared" si="11"/>
        <v/>
      </c>
      <c r="Y26" s="57" t="str">
        <f t="shared" si="15"/>
        <v/>
      </c>
      <c r="Z26" s="57" t="str">
        <f t="shared" si="12"/>
        <v/>
      </c>
      <c r="AA26" s="57" t="str">
        <f t="shared" si="13"/>
        <v/>
      </c>
      <c r="AB26" s="57" t="str">
        <f t="shared" si="14"/>
        <v/>
      </c>
    </row>
    <row r="27" spans="1:28" ht="25.15" customHeight="1" x14ac:dyDescent="0.3">
      <c r="A27" s="55" t="str">
        <f>IF(SUM(F27:K27)&lt;&gt;L27, "加總錯誤","")&amp;V27&amp;W27&amp;X27&amp;Y27&amp;Z27&amp;AA27&amp;AB27</f>
        <v/>
      </c>
      <c r="B27" s="22" t="s">
        <v>815</v>
      </c>
      <c r="C27" s="88" t="s">
        <v>816</v>
      </c>
      <c r="D27" s="89"/>
      <c r="E27" s="90"/>
      <c r="F27" s="43"/>
      <c r="G27" s="43"/>
      <c r="H27" s="43"/>
      <c r="I27" s="43"/>
      <c r="J27" s="45"/>
      <c r="K27" s="46"/>
      <c r="L27" s="62"/>
      <c r="N27" s="48">
        <f t="shared" si="2"/>
        <v>0</v>
      </c>
      <c r="O27" s="48">
        <f t="shared" si="3"/>
        <v>0</v>
      </c>
      <c r="P27" s="48">
        <f t="shared" si="4"/>
        <v>0</v>
      </c>
      <c r="Q27" s="48">
        <f t="shared" si="5"/>
        <v>0</v>
      </c>
      <c r="R27" s="48">
        <f t="shared" si="6"/>
        <v>0</v>
      </c>
      <c r="S27" s="48">
        <f t="shared" si="7"/>
        <v>0</v>
      </c>
      <c r="T27" s="48">
        <f t="shared" si="8"/>
        <v>0</v>
      </c>
      <c r="V27" s="57" t="str">
        <f t="shared" si="9"/>
        <v/>
      </c>
      <c r="W27" s="57" t="str">
        <f t="shared" si="10"/>
        <v/>
      </c>
      <c r="X27" s="57" t="str">
        <f t="shared" si="11"/>
        <v/>
      </c>
      <c r="Y27" s="57" t="str">
        <f t="shared" si="15"/>
        <v/>
      </c>
      <c r="Z27" s="57" t="str">
        <f t="shared" si="12"/>
        <v/>
      </c>
      <c r="AA27" s="57" t="str">
        <f t="shared" si="13"/>
        <v/>
      </c>
      <c r="AB27" s="57" t="str">
        <f t="shared" si="14"/>
        <v/>
      </c>
    </row>
    <row r="28" spans="1:28" ht="6" customHeight="1" x14ac:dyDescent="0.3">
      <c r="B28" s="6"/>
      <c r="C28" s="2"/>
      <c r="D28" s="3"/>
      <c r="E28" s="3"/>
      <c r="F28" s="59"/>
      <c r="G28" s="57"/>
      <c r="H28" s="57"/>
      <c r="I28" s="57"/>
      <c r="J28" s="57"/>
      <c r="K28" s="57"/>
    </row>
    <row r="29" spans="1:28" ht="16.149999999999999" customHeight="1" x14ac:dyDescent="0.3">
      <c r="B29" s="83" t="s">
        <v>817</v>
      </c>
      <c r="C29" s="84"/>
      <c r="D29" s="84"/>
      <c r="E29" s="84"/>
      <c r="F29" s="84"/>
    </row>
    <row r="30" spans="1:28" ht="16.149999999999999" customHeight="1" x14ac:dyDescent="0.3">
      <c r="B30" s="82" t="s">
        <v>818</v>
      </c>
      <c r="C30" s="82"/>
      <c r="D30" s="82"/>
      <c r="E30" s="82"/>
      <c r="F30" s="82"/>
      <c r="G30" s="82"/>
      <c r="H30" s="82"/>
      <c r="I30" s="82"/>
      <c r="J30" s="82"/>
      <c r="K30" s="82"/>
      <c r="L30" s="82"/>
    </row>
    <row r="31" spans="1:28" ht="16.149999999999999" customHeight="1" x14ac:dyDescent="0.3">
      <c r="B31" s="82" t="s">
        <v>819</v>
      </c>
      <c r="C31" s="82"/>
      <c r="D31" s="82"/>
      <c r="E31" s="82"/>
      <c r="F31" s="82"/>
      <c r="G31" s="82"/>
      <c r="H31" s="82"/>
      <c r="I31" s="82"/>
      <c r="J31" s="82"/>
      <c r="K31" s="82"/>
      <c r="L31" s="82"/>
    </row>
    <row r="32" spans="1:28" ht="16.149999999999999" customHeight="1" x14ac:dyDescent="0.3">
      <c r="B32" s="82" t="s">
        <v>848</v>
      </c>
      <c r="C32" s="82"/>
      <c r="D32" s="82"/>
      <c r="E32" s="82"/>
      <c r="F32" s="82"/>
      <c r="G32" s="82"/>
      <c r="H32" s="82"/>
      <c r="I32" s="82"/>
      <c r="J32" s="82"/>
      <c r="K32" s="82"/>
      <c r="L32" s="82"/>
    </row>
    <row r="33" spans="2:12" ht="16.149999999999999" customHeight="1" x14ac:dyDescent="0.3">
      <c r="B33" s="82" t="s">
        <v>820</v>
      </c>
      <c r="C33" s="82"/>
      <c r="D33" s="82"/>
      <c r="E33" s="82"/>
      <c r="F33" s="82"/>
      <c r="G33" s="82"/>
      <c r="H33" s="82"/>
      <c r="I33" s="82"/>
      <c r="J33" s="82"/>
      <c r="K33" s="82"/>
      <c r="L33" s="82"/>
    </row>
    <row r="34" spans="2:12" ht="16.149999999999999" customHeight="1" x14ac:dyDescent="0.3">
      <c r="B34" s="82" t="s">
        <v>821</v>
      </c>
      <c r="C34" s="82"/>
      <c r="D34" s="82"/>
      <c r="E34" s="82"/>
      <c r="F34" s="82"/>
      <c r="G34" s="82"/>
      <c r="H34" s="82"/>
      <c r="I34" s="82"/>
      <c r="J34" s="82"/>
      <c r="K34" s="82"/>
      <c r="L34" s="82"/>
    </row>
    <row r="35" spans="2:12" ht="16.149999999999999" customHeight="1" x14ac:dyDescent="0.3">
      <c r="B35" s="82" t="s">
        <v>822</v>
      </c>
      <c r="C35" s="82"/>
      <c r="D35" s="82"/>
      <c r="E35" s="82"/>
      <c r="F35" s="82"/>
      <c r="G35" s="82"/>
      <c r="H35" s="82"/>
      <c r="I35" s="82"/>
      <c r="J35" s="82"/>
      <c r="K35" s="82"/>
      <c r="L35" s="82"/>
    </row>
    <row r="36" spans="2:12" ht="16.149999999999999" customHeight="1" x14ac:dyDescent="0.3">
      <c r="B36" s="82" t="s">
        <v>823</v>
      </c>
      <c r="C36" s="82"/>
      <c r="D36" s="82"/>
      <c r="E36" s="82"/>
      <c r="F36" s="82"/>
      <c r="G36" s="82"/>
      <c r="H36" s="82"/>
      <c r="I36" s="82"/>
      <c r="J36" s="82"/>
      <c r="K36" s="82"/>
      <c r="L36" s="82"/>
    </row>
    <row r="37" spans="2:12" ht="16.149999999999999" customHeight="1" x14ac:dyDescent="0.3">
      <c r="B37" s="82" t="s">
        <v>824</v>
      </c>
      <c r="C37" s="82"/>
      <c r="D37" s="82"/>
      <c r="E37" s="82"/>
      <c r="F37" s="82"/>
      <c r="G37" s="82"/>
      <c r="H37" s="82"/>
      <c r="I37" s="82"/>
      <c r="J37" s="82"/>
      <c r="K37" s="82"/>
      <c r="L37" s="82"/>
    </row>
    <row r="38" spans="2:12" ht="16.149999999999999" customHeight="1" x14ac:dyDescent="0.3">
      <c r="B38" s="82" t="s">
        <v>825</v>
      </c>
      <c r="C38" s="82"/>
      <c r="D38" s="82"/>
      <c r="E38" s="82"/>
      <c r="F38" s="82"/>
      <c r="G38" s="82"/>
      <c r="H38" s="82"/>
      <c r="I38" s="82"/>
      <c r="J38" s="82"/>
      <c r="K38" s="82"/>
      <c r="L38" s="82"/>
    </row>
    <row r="39" spans="2:12" ht="16.149999999999999" customHeight="1" x14ac:dyDescent="0.3">
      <c r="B39" s="82" t="s">
        <v>826</v>
      </c>
      <c r="C39" s="82"/>
      <c r="D39" s="82"/>
      <c r="E39" s="82"/>
      <c r="F39" s="82"/>
      <c r="G39" s="82"/>
      <c r="H39" s="82"/>
      <c r="I39" s="82"/>
      <c r="J39" s="82"/>
      <c r="K39" s="82"/>
      <c r="L39" s="82"/>
    </row>
    <row r="46" spans="2:12" x14ac:dyDescent="0.3">
      <c r="E46" s="23"/>
    </row>
  </sheetData>
  <sheetProtection password="CA9C" sheet="1" objects="1" scenarios="1"/>
  <mergeCells count="20">
    <mergeCell ref="B29:F29"/>
    <mergeCell ref="B30:L30"/>
    <mergeCell ref="B31:L31"/>
    <mergeCell ref="C8:E8"/>
    <mergeCell ref="C27:E27"/>
    <mergeCell ref="B38:L38"/>
    <mergeCell ref="B39:L39"/>
    <mergeCell ref="B32:L32"/>
    <mergeCell ref="B33:L33"/>
    <mergeCell ref="B34:L34"/>
    <mergeCell ref="B35:L35"/>
    <mergeCell ref="B36:L36"/>
    <mergeCell ref="B37:L37"/>
    <mergeCell ref="B7:E7"/>
    <mergeCell ref="F7:L7"/>
    <mergeCell ref="B1:D1"/>
    <mergeCell ref="B2:D2"/>
    <mergeCell ref="B3:D3"/>
    <mergeCell ref="B4:D4"/>
    <mergeCell ref="B5:D5"/>
  </mergeCells>
  <phoneticPr fontId="3" type="noConversion"/>
  <printOptions horizontalCentered="1"/>
  <pageMargins left="0.59055118110236227" right="0.59055118110236227" top="0.78740157480314965" bottom="0.59055118110236227" header="0.39370078740157483" footer="0.3937007874015748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58"/>
  <sheetViews>
    <sheetView workbookViewId="0">
      <selection activeCell="A258" sqref="A258"/>
    </sheetView>
  </sheetViews>
  <sheetFormatPr defaultColWidth="8.77734375" defaultRowHeight="16.5" x14ac:dyDescent="0.25"/>
  <cols>
    <col min="1" max="1" width="39.77734375" style="25" customWidth="1"/>
    <col min="2" max="2" width="20.21875" style="26" customWidth="1"/>
    <col min="3" max="3" width="6.21875" style="26" customWidth="1"/>
    <col min="4" max="4" width="9.5546875" style="26" customWidth="1"/>
    <col min="5" max="16384" width="8.77734375" style="26"/>
  </cols>
  <sheetData>
    <row r="1" spans="1:4" s="24" customFormat="1" ht="25.15" customHeight="1" x14ac:dyDescent="0.4">
      <c r="A1" s="91" t="s">
        <v>0</v>
      </c>
      <c r="B1" s="91"/>
      <c r="C1" s="91"/>
      <c r="D1" s="91"/>
    </row>
    <row r="2" spans="1:4" ht="15" customHeight="1" x14ac:dyDescent="0.25"/>
    <row r="3" spans="1:4" s="30" customFormat="1" ht="22.15" customHeight="1" x14ac:dyDescent="0.25">
      <c r="A3" s="27" t="s">
        <v>1</v>
      </c>
      <c r="B3" s="28" t="s">
        <v>2</v>
      </c>
      <c r="C3" s="28" t="s">
        <v>3</v>
      </c>
      <c r="D3" s="29" t="s">
        <v>4</v>
      </c>
    </row>
    <row r="4" spans="1:4" ht="22.15" customHeight="1" x14ac:dyDescent="0.25">
      <c r="A4" s="31" t="s">
        <v>5</v>
      </c>
      <c r="B4" s="32" t="s">
        <v>6</v>
      </c>
      <c r="C4" s="33" t="s">
        <v>7</v>
      </c>
      <c r="D4" s="34" t="s">
        <v>8</v>
      </c>
    </row>
    <row r="5" spans="1:4" ht="22.15" customHeight="1" x14ac:dyDescent="0.25">
      <c r="A5" s="31" t="s">
        <v>9</v>
      </c>
      <c r="B5" s="32" t="s">
        <v>10</v>
      </c>
      <c r="C5" s="33" t="s">
        <v>11</v>
      </c>
      <c r="D5" s="34" t="s">
        <v>12</v>
      </c>
    </row>
    <row r="6" spans="1:4" ht="22.15" customHeight="1" x14ac:dyDescent="0.25">
      <c r="A6" s="31" t="s">
        <v>13</v>
      </c>
      <c r="B6" s="32" t="s">
        <v>14</v>
      </c>
      <c r="C6" s="33" t="s">
        <v>15</v>
      </c>
      <c r="D6" s="34" t="s">
        <v>12</v>
      </c>
    </row>
    <row r="7" spans="1:4" ht="22.15" customHeight="1" x14ac:dyDescent="0.25">
      <c r="A7" s="31" t="s">
        <v>16</v>
      </c>
      <c r="B7" s="32" t="s">
        <v>17</v>
      </c>
      <c r="C7" s="33" t="s">
        <v>18</v>
      </c>
      <c r="D7" s="34" t="s">
        <v>19</v>
      </c>
    </row>
    <row r="8" spans="1:4" ht="22.15" customHeight="1" x14ac:dyDescent="0.25">
      <c r="A8" s="31" t="s">
        <v>20</v>
      </c>
      <c r="B8" s="32" t="s">
        <v>21</v>
      </c>
      <c r="C8" s="33" t="s">
        <v>22</v>
      </c>
      <c r="D8" s="34" t="s">
        <v>19</v>
      </c>
    </row>
    <row r="9" spans="1:4" ht="22.15" customHeight="1" x14ac:dyDescent="0.25">
      <c r="A9" s="31" t="s">
        <v>23</v>
      </c>
      <c r="B9" s="32" t="s">
        <v>24</v>
      </c>
      <c r="C9" s="33" t="s">
        <v>25</v>
      </c>
      <c r="D9" s="34" t="s">
        <v>12</v>
      </c>
    </row>
    <row r="10" spans="1:4" ht="22.15" customHeight="1" x14ac:dyDescent="0.25">
      <c r="A10" s="31" t="s">
        <v>26</v>
      </c>
      <c r="B10" s="32" t="s">
        <v>27</v>
      </c>
      <c r="C10" s="33" t="s">
        <v>28</v>
      </c>
      <c r="D10" s="34" t="s">
        <v>19</v>
      </c>
    </row>
    <row r="11" spans="1:4" ht="22.15" customHeight="1" x14ac:dyDescent="0.25">
      <c r="A11" s="31" t="s">
        <v>29</v>
      </c>
      <c r="B11" s="32" t="s">
        <v>30</v>
      </c>
      <c r="C11" s="33" t="s">
        <v>31</v>
      </c>
      <c r="D11" s="34" t="s">
        <v>32</v>
      </c>
    </row>
    <row r="12" spans="1:4" ht="22.15" customHeight="1" x14ac:dyDescent="0.25">
      <c r="A12" s="31" t="s">
        <v>33</v>
      </c>
      <c r="B12" s="32" t="s">
        <v>34</v>
      </c>
      <c r="C12" s="33" t="s">
        <v>35</v>
      </c>
      <c r="D12" s="34" t="s">
        <v>19</v>
      </c>
    </row>
    <row r="13" spans="1:4" ht="22.15" customHeight="1" x14ac:dyDescent="0.25">
      <c r="A13" s="31" t="s">
        <v>36</v>
      </c>
      <c r="B13" s="32" t="s">
        <v>37</v>
      </c>
      <c r="C13" s="33" t="s">
        <v>38</v>
      </c>
      <c r="D13" s="34" t="s">
        <v>32</v>
      </c>
    </row>
    <row r="14" spans="1:4" ht="22.15" customHeight="1" x14ac:dyDescent="0.25">
      <c r="A14" s="31" t="s">
        <v>39</v>
      </c>
      <c r="B14" s="32" t="s">
        <v>40</v>
      </c>
      <c r="C14" s="33" t="s">
        <v>41</v>
      </c>
      <c r="D14" s="34" t="s">
        <v>32</v>
      </c>
    </row>
    <row r="15" spans="1:4" ht="22.15" customHeight="1" x14ac:dyDescent="0.25">
      <c r="A15" s="31" t="s">
        <v>42</v>
      </c>
      <c r="B15" s="32" t="s">
        <v>43</v>
      </c>
      <c r="C15" s="33" t="s">
        <v>44</v>
      </c>
      <c r="D15" s="34" t="s">
        <v>8</v>
      </c>
    </row>
    <row r="16" spans="1:4" ht="22.15" customHeight="1" x14ac:dyDescent="0.25">
      <c r="A16" s="31" t="s">
        <v>45</v>
      </c>
      <c r="B16" s="32" t="s">
        <v>46</v>
      </c>
      <c r="C16" s="33" t="s">
        <v>47</v>
      </c>
      <c r="D16" s="34" t="s">
        <v>32</v>
      </c>
    </row>
    <row r="17" spans="1:4" ht="22.15" customHeight="1" x14ac:dyDescent="0.25">
      <c r="A17" s="31" t="s">
        <v>48</v>
      </c>
      <c r="B17" s="32" t="s">
        <v>49</v>
      </c>
      <c r="C17" s="33" t="s">
        <v>50</v>
      </c>
      <c r="D17" s="34" t="s">
        <v>51</v>
      </c>
    </row>
    <row r="18" spans="1:4" ht="22.15" customHeight="1" x14ac:dyDescent="0.25">
      <c r="A18" s="31" t="s">
        <v>52</v>
      </c>
      <c r="B18" s="32" t="s">
        <v>53</v>
      </c>
      <c r="C18" s="33" t="s">
        <v>54</v>
      </c>
      <c r="D18" s="34" t="s">
        <v>12</v>
      </c>
    </row>
    <row r="19" spans="1:4" ht="22.15" customHeight="1" x14ac:dyDescent="0.25">
      <c r="A19" s="31" t="s">
        <v>55</v>
      </c>
      <c r="B19" s="32" t="s">
        <v>56</v>
      </c>
      <c r="C19" s="33" t="s">
        <v>57</v>
      </c>
      <c r="D19" s="34" t="s">
        <v>8</v>
      </c>
    </row>
    <row r="20" spans="1:4" ht="22.15" customHeight="1" x14ac:dyDescent="0.25">
      <c r="A20" s="31" t="s">
        <v>58</v>
      </c>
      <c r="B20" s="32" t="s">
        <v>59</v>
      </c>
      <c r="C20" s="33" t="s">
        <v>60</v>
      </c>
      <c r="D20" s="34" t="s">
        <v>32</v>
      </c>
    </row>
    <row r="21" spans="1:4" ht="22.15" customHeight="1" x14ac:dyDescent="0.25">
      <c r="A21" s="31" t="s">
        <v>61</v>
      </c>
      <c r="B21" s="32" t="s">
        <v>62</v>
      </c>
      <c r="C21" s="33" t="s">
        <v>63</v>
      </c>
      <c r="D21" s="34" t="s">
        <v>8</v>
      </c>
    </row>
    <row r="22" spans="1:4" ht="22.15" customHeight="1" x14ac:dyDescent="0.25">
      <c r="A22" s="31" t="s">
        <v>64</v>
      </c>
      <c r="B22" s="32" t="s">
        <v>65</v>
      </c>
      <c r="C22" s="33" t="s">
        <v>66</v>
      </c>
      <c r="D22" s="34" t="s">
        <v>8</v>
      </c>
    </row>
    <row r="23" spans="1:4" ht="22.15" customHeight="1" x14ac:dyDescent="0.25">
      <c r="A23" s="31" t="s">
        <v>67</v>
      </c>
      <c r="B23" s="32" t="s">
        <v>68</v>
      </c>
      <c r="C23" s="33" t="s">
        <v>69</v>
      </c>
      <c r="D23" s="34" t="s">
        <v>32</v>
      </c>
    </row>
    <row r="24" spans="1:4" ht="22.15" customHeight="1" x14ac:dyDescent="0.25">
      <c r="A24" s="31" t="s">
        <v>70</v>
      </c>
      <c r="B24" s="32" t="s">
        <v>71</v>
      </c>
      <c r="C24" s="33" t="s">
        <v>72</v>
      </c>
      <c r="D24" s="34" t="s">
        <v>12</v>
      </c>
    </row>
    <row r="25" spans="1:4" ht="22.15" customHeight="1" x14ac:dyDescent="0.25">
      <c r="A25" s="31" t="s">
        <v>73</v>
      </c>
      <c r="B25" s="32" t="s">
        <v>74</v>
      </c>
      <c r="C25" s="33" t="s">
        <v>75</v>
      </c>
      <c r="D25" s="34" t="s">
        <v>12</v>
      </c>
    </row>
    <row r="26" spans="1:4" ht="22.15" customHeight="1" x14ac:dyDescent="0.25">
      <c r="A26" s="31" t="s">
        <v>76</v>
      </c>
      <c r="B26" s="32" t="s">
        <v>77</v>
      </c>
      <c r="C26" s="33" t="s">
        <v>78</v>
      </c>
      <c r="D26" s="34" t="s">
        <v>32</v>
      </c>
    </row>
    <row r="27" spans="1:4" ht="22.15" customHeight="1" x14ac:dyDescent="0.25">
      <c r="A27" s="31" t="s">
        <v>79</v>
      </c>
      <c r="B27" s="32" t="s">
        <v>80</v>
      </c>
      <c r="C27" s="33" t="s">
        <v>81</v>
      </c>
      <c r="D27" s="34" t="s">
        <v>19</v>
      </c>
    </row>
    <row r="28" spans="1:4" ht="22.15" customHeight="1" x14ac:dyDescent="0.25">
      <c r="A28" s="31" t="s">
        <v>82</v>
      </c>
      <c r="B28" s="32" t="s">
        <v>83</v>
      </c>
      <c r="C28" s="33" t="s">
        <v>84</v>
      </c>
      <c r="D28" s="34" t="s">
        <v>32</v>
      </c>
    </row>
    <row r="29" spans="1:4" ht="22.15" customHeight="1" x14ac:dyDescent="0.25">
      <c r="A29" s="31" t="s">
        <v>85</v>
      </c>
      <c r="B29" s="32" t="s">
        <v>86</v>
      </c>
      <c r="C29" s="33" t="s">
        <v>87</v>
      </c>
      <c r="D29" s="34" t="s">
        <v>8</v>
      </c>
    </row>
    <row r="30" spans="1:4" ht="22.15" customHeight="1" x14ac:dyDescent="0.25">
      <c r="A30" s="31" t="s">
        <v>88</v>
      </c>
      <c r="B30" s="32" t="s">
        <v>89</v>
      </c>
      <c r="C30" s="33" t="s">
        <v>90</v>
      </c>
      <c r="D30" s="34" t="s">
        <v>32</v>
      </c>
    </row>
    <row r="31" spans="1:4" ht="22.15" customHeight="1" x14ac:dyDescent="0.25">
      <c r="A31" s="35" t="s">
        <v>91</v>
      </c>
      <c r="B31" s="36" t="s">
        <v>92</v>
      </c>
      <c r="C31" s="33" t="s">
        <v>93</v>
      </c>
      <c r="D31" s="34" t="s">
        <v>32</v>
      </c>
    </row>
    <row r="32" spans="1:4" ht="22.15" customHeight="1" x14ac:dyDescent="0.25">
      <c r="A32" s="31" t="s">
        <v>94</v>
      </c>
      <c r="B32" s="32" t="s">
        <v>95</v>
      </c>
      <c r="C32" s="33" t="s">
        <v>96</v>
      </c>
      <c r="D32" s="34" t="s">
        <v>12</v>
      </c>
    </row>
    <row r="33" spans="1:4" ht="22.15" customHeight="1" x14ac:dyDescent="0.25">
      <c r="A33" s="31" t="s">
        <v>97</v>
      </c>
      <c r="B33" s="32" t="s">
        <v>98</v>
      </c>
      <c r="C33" s="33" t="s">
        <v>99</v>
      </c>
      <c r="D33" s="34" t="s">
        <v>19</v>
      </c>
    </row>
    <row r="34" spans="1:4" ht="22.15" customHeight="1" x14ac:dyDescent="0.25">
      <c r="A34" s="31" t="s">
        <v>100</v>
      </c>
      <c r="B34" s="32" t="s">
        <v>101</v>
      </c>
      <c r="C34" s="33" t="s">
        <v>102</v>
      </c>
      <c r="D34" s="34" t="s">
        <v>12</v>
      </c>
    </row>
    <row r="35" spans="1:4" ht="22.15" customHeight="1" x14ac:dyDescent="0.25">
      <c r="A35" s="31" t="s">
        <v>103</v>
      </c>
      <c r="B35" s="32" t="s">
        <v>104</v>
      </c>
      <c r="C35" s="33" t="s">
        <v>105</v>
      </c>
      <c r="D35" s="34" t="s">
        <v>32</v>
      </c>
    </row>
    <row r="36" spans="1:4" ht="22.15" customHeight="1" x14ac:dyDescent="0.25">
      <c r="A36" s="31" t="s">
        <v>106</v>
      </c>
      <c r="B36" s="32" t="s">
        <v>107</v>
      </c>
      <c r="C36" s="33" t="s">
        <v>108</v>
      </c>
      <c r="D36" s="34" t="s">
        <v>19</v>
      </c>
    </row>
    <row r="37" spans="1:4" ht="22.15" customHeight="1" x14ac:dyDescent="0.25">
      <c r="A37" s="31" t="s">
        <v>109</v>
      </c>
      <c r="B37" s="32" t="s">
        <v>110</v>
      </c>
      <c r="C37" s="33" t="s">
        <v>111</v>
      </c>
      <c r="D37" s="34" t="s">
        <v>8</v>
      </c>
    </row>
    <row r="38" spans="1:4" ht="22.15" customHeight="1" x14ac:dyDescent="0.25">
      <c r="A38" s="31" t="s">
        <v>112</v>
      </c>
      <c r="B38" s="32" t="s">
        <v>113</v>
      </c>
      <c r="C38" s="33" t="s">
        <v>114</v>
      </c>
      <c r="D38" s="34" t="s">
        <v>12</v>
      </c>
    </row>
    <row r="39" spans="1:4" ht="22.15" customHeight="1" x14ac:dyDescent="0.25">
      <c r="A39" s="31" t="s">
        <v>115</v>
      </c>
      <c r="B39" s="32" t="s">
        <v>116</v>
      </c>
      <c r="C39" s="33" t="s">
        <v>117</v>
      </c>
      <c r="D39" s="34" t="s">
        <v>19</v>
      </c>
    </row>
    <row r="40" spans="1:4" ht="22.15" customHeight="1" x14ac:dyDescent="0.25">
      <c r="A40" s="31" t="s">
        <v>118</v>
      </c>
      <c r="B40" s="32" t="s">
        <v>119</v>
      </c>
      <c r="C40" s="33" t="s">
        <v>120</v>
      </c>
      <c r="D40" s="34" t="s">
        <v>19</v>
      </c>
    </row>
    <row r="41" spans="1:4" ht="22.15" customHeight="1" x14ac:dyDescent="0.25">
      <c r="A41" s="31" t="s">
        <v>121</v>
      </c>
      <c r="B41" s="32" t="s">
        <v>122</v>
      </c>
      <c r="C41" s="33" t="s">
        <v>123</v>
      </c>
      <c r="D41" s="34" t="s">
        <v>8</v>
      </c>
    </row>
    <row r="42" spans="1:4" ht="22.15" customHeight="1" x14ac:dyDescent="0.25">
      <c r="A42" s="31" t="s">
        <v>124</v>
      </c>
      <c r="B42" s="32" t="s">
        <v>125</v>
      </c>
      <c r="C42" s="33" t="s">
        <v>126</v>
      </c>
      <c r="D42" s="34" t="s">
        <v>19</v>
      </c>
    </row>
    <row r="43" spans="1:4" ht="22.15" customHeight="1" x14ac:dyDescent="0.25">
      <c r="A43" s="31" t="s">
        <v>127</v>
      </c>
      <c r="B43" s="32" t="s">
        <v>128</v>
      </c>
      <c r="C43" s="33" t="s">
        <v>129</v>
      </c>
      <c r="D43" s="34" t="s">
        <v>32</v>
      </c>
    </row>
    <row r="44" spans="1:4" ht="22.15" customHeight="1" x14ac:dyDescent="0.25">
      <c r="A44" s="31" t="s">
        <v>130</v>
      </c>
      <c r="B44" s="32" t="s">
        <v>131</v>
      </c>
      <c r="C44" s="33" t="s">
        <v>132</v>
      </c>
      <c r="D44" s="34" t="s">
        <v>19</v>
      </c>
    </row>
    <row r="45" spans="1:4" ht="22.15" customHeight="1" x14ac:dyDescent="0.25">
      <c r="A45" s="31" t="s">
        <v>133</v>
      </c>
      <c r="B45" s="32" t="s">
        <v>134</v>
      </c>
      <c r="C45" s="33" t="s">
        <v>135</v>
      </c>
      <c r="D45" s="34" t="s">
        <v>32</v>
      </c>
    </row>
    <row r="46" spans="1:4" ht="22.15" customHeight="1" x14ac:dyDescent="0.25">
      <c r="A46" s="31" t="s">
        <v>136</v>
      </c>
      <c r="B46" s="32" t="s">
        <v>137</v>
      </c>
      <c r="C46" s="33" t="s">
        <v>138</v>
      </c>
      <c r="D46" s="34" t="s">
        <v>19</v>
      </c>
    </row>
    <row r="47" spans="1:4" ht="22.15" customHeight="1" x14ac:dyDescent="0.25">
      <c r="A47" s="31" t="s">
        <v>139</v>
      </c>
      <c r="B47" s="32" t="s">
        <v>140</v>
      </c>
      <c r="C47" s="33" t="s">
        <v>141</v>
      </c>
      <c r="D47" s="34" t="s">
        <v>19</v>
      </c>
    </row>
    <row r="48" spans="1:4" ht="22.15" customHeight="1" x14ac:dyDescent="0.25">
      <c r="A48" s="31" t="s">
        <v>142</v>
      </c>
      <c r="B48" s="32" t="s">
        <v>143</v>
      </c>
      <c r="C48" s="33" t="s">
        <v>144</v>
      </c>
      <c r="D48" s="34" t="s">
        <v>32</v>
      </c>
    </row>
    <row r="49" spans="1:4" ht="22.15" customHeight="1" x14ac:dyDescent="0.25">
      <c r="A49" s="31" t="s">
        <v>145</v>
      </c>
      <c r="B49" s="32" t="s">
        <v>146</v>
      </c>
      <c r="C49" s="33" t="s">
        <v>147</v>
      </c>
      <c r="D49" s="34" t="s">
        <v>148</v>
      </c>
    </row>
    <row r="50" spans="1:4" ht="22.15" customHeight="1" x14ac:dyDescent="0.25">
      <c r="A50" s="31" t="s">
        <v>149</v>
      </c>
      <c r="B50" s="32" t="s">
        <v>150</v>
      </c>
      <c r="C50" s="33" t="s">
        <v>151</v>
      </c>
      <c r="D50" s="34" t="s">
        <v>19</v>
      </c>
    </row>
    <row r="51" spans="1:4" ht="22.15" customHeight="1" x14ac:dyDescent="0.25">
      <c r="A51" s="31" t="s">
        <v>152</v>
      </c>
      <c r="B51" s="32" t="s">
        <v>153</v>
      </c>
      <c r="C51" s="33" t="s">
        <v>154</v>
      </c>
      <c r="D51" s="34" t="s">
        <v>19</v>
      </c>
    </row>
    <row r="52" spans="1:4" ht="22.15" customHeight="1" x14ac:dyDescent="0.25">
      <c r="A52" s="31" t="s">
        <v>155</v>
      </c>
      <c r="B52" s="32" t="s">
        <v>156</v>
      </c>
      <c r="C52" s="33" t="s">
        <v>157</v>
      </c>
      <c r="D52" s="34" t="s">
        <v>32</v>
      </c>
    </row>
    <row r="53" spans="1:4" ht="22.15" customHeight="1" x14ac:dyDescent="0.25">
      <c r="A53" s="31" t="s">
        <v>158</v>
      </c>
      <c r="B53" s="32" t="s">
        <v>159</v>
      </c>
      <c r="C53" s="33" t="s">
        <v>160</v>
      </c>
      <c r="D53" s="34" t="s">
        <v>19</v>
      </c>
    </row>
    <row r="54" spans="1:4" ht="22.15" customHeight="1" x14ac:dyDescent="0.25">
      <c r="A54" s="31" t="s">
        <v>161</v>
      </c>
      <c r="B54" s="32" t="s">
        <v>162</v>
      </c>
      <c r="C54" s="33" t="s">
        <v>163</v>
      </c>
      <c r="D54" s="34" t="s">
        <v>19</v>
      </c>
    </row>
    <row r="55" spans="1:4" ht="22.15" customHeight="1" x14ac:dyDescent="0.25">
      <c r="A55" s="31" t="s">
        <v>164</v>
      </c>
      <c r="B55" s="32" t="s">
        <v>165</v>
      </c>
      <c r="C55" s="33" t="s">
        <v>166</v>
      </c>
      <c r="D55" s="34" t="s">
        <v>19</v>
      </c>
    </row>
    <row r="56" spans="1:4" ht="22.15" customHeight="1" x14ac:dyDescent="0.25">
      <c r="A56" s="31" t="s">
        <v>167</v>
      </c>
      <c r="B56" s="32" t="s">
        <v>168</v>
      </c>
      <c r="C56" s="33" t="s">
        <v>169</v>
      </c>
      <c r="D56" s="34" t="s">
        <v>19</v>
      </c>
    </row>
    <row r="57" spans="1:4" ht="22.15" customHeight="1" x14ac:dyDescent="0.25">
      <c r="A57" s="31" t="s">
        <v>170</v>
      </c>
      <c r="B57" s="32" t="s">
        <v>171</v>
      </c>
      <c r="C57" s="33" t="s">
        <v>172</v>
      </c>
      <c r="D57" s="34" t="s">
        <v>32</v>
      </c>
    </row>
    <row r="58" spans="1:4" ht="22.15" customHeight="1" x14ac:dyDescent="0.25">
      <c r="A58" s="31" t="s">
        <v>173</v>
      </c>
      <c r="B58" s="32" t="s">
        <v>174</v>
      </c>
      <c r="C58" s="33" t="s">
        <v>175</v>
      </c>
      <c r="D58" s="34" t="s">
        <v>19</v>
      </c>
    </row>
    <row r="59" spans="1:4" ht="22.15" customHeight="1" x14ac:dyDescent="0.25">
      <c r="A59" s="31" t="s">
        <v>176</v>
      </c>
      <c r="B59" s="32" t="s">
        <v>177</v>
      </c>
      <c r="C59" s="33" t="s">
        <v>178</v>
      </c>
      <c r="D59" s="34" t="s">
        <v>12</v>
      </c>
    </row>
    <row r="60" spans="1:4" ht="22.15" customHeight="1" x14ac:dyDescent="0.25">
      <c r="A60" s="31" t="s">
        <v>179</v>
      </c>
      <c r="B60" s="32" t="s">
        <v>180</v>
      </c>
      <c r="C60" s="33" t="s">
        <v>181</v>
      </c>
      <c r="D60" s="34" t="s">
        <v>32</v>
      </c>
    </row>
    <row r="61" spans="1:4" ht="22.15" customHeight="1" x14ac:dyDescent="0.25">
      <c r="A61" s="31" t="s">
        <v>182</v>
      </c>
      <c r="B61" s="32" t="s">
        <v>183</v>
      </c>
      <c r="C61" s="33" t="s">
        <v>184</v>
      </c>
      <c r="D61" s="34" t="s">
        <v>32</v>
      </c>
    </row>
    <row r="62" spans="1:4" ht="22.15" customHeight="1" x14ac:dyDescent="0.25">
      <c r="A62" s="31" t="s">
        <v>185</v>
      </c>
      <c r="B62" s="32" t="s">
        <v>186</v>
      </c>
      <c r="C62" s="33" t="s">
        <v>187</v>
      </c>
      <c r="D62" s="34" t="s">
        <v>8</v>
      </c>
    </row>
    <row r="63" spans="1:4" ht="22.15" customHeight="1" x14ac:dyDescent="0.25">
      <c r="A63" s="31" t="s">
        <v>188</v>
      </c>
      <c r="B63" s="32" t="s">
        <v>189</v>
      </c>
      <c r="C63" s="33" t="s">
        <v>190</v>
      </c>
      <c r="D63" s="34" t="s">
        <v>12</v>
      </c>
    </row>
    <row r="64" spans="1:4" ht="22.15" customHeight="1" x14ac:dyDescent="0.25">
      <c r="A64" s="31" t="s">
        <v>191</v>
      </c>
      <c r="B64" s="32" t="s">
        <v>192</v>
      </c>
      <c r="C64" s="33" t="s">
        <v>193</v>
      </c>
      <c r="D64" s="34" t="s">
        <v>12</v>
      </c>
    </row>
    <row r="65" spans="1:4" ht="22.15" customHeight="1" x14ac:dyDescent="0.25">
      <c r="A65" s="31" t="s">
        <v>194</v>
      </c>
      <c r="B65" s="32" t="s">
        <v>195</v>
      </c>
      <c r="C65" s="33" t="s">
        <v>196</v>
      </c>
      <c r="D65" s="34" t="s">
        <v>19</v>
      </c>
    </row>
    <row r="66" spans="1:4" ht="22.15" customHeight="1" x14ac:dyDescent="0.25">
      <c r="A66" s="31" t="s">
        <v>197</v>
      </c>
      <c r="B66" s="32" t="s">
        <v>198</v>
      </c>
      <c r="C66" s="33" t="s">
        <v>199</v>
      </c>
      <c r="D66" s="34" t="s">
        <v>32</v>
      </c>
    </row>
    <row r="67" spans="1:4" ht="22.15" customHeight="1" x14ac:dyDescent="0.25">
      <c r="A67" s="31" t="s">
        <v>200</v>
      </c>
      <c r="B67" s="32" t="s">
        <v>201</v>
      </c>
      <c r="C67" s="33" t="s">
        <v>202</v>
      </c>
      <c r="D67" s="34" t="s">
        <v>32</v>
      </c>
    </row>
    <row r="68" spans="1:4" ht="22.15" customHeight="1" x14ac:dyDescent="0.25">
      <c r="A68" s="31" t="s">
        <v>203</v>
      </c>
      <c r="B68" s="32" t="s">
        <v>204</v>
      </c>
      <c r="C68" s="33" t="s">
        <v>205</v>
      </c>
      <c r="D68" s="34" t="s">
        <v>32</v>
      </c>
    </row>
    <row r="69" spans="1:4" ht="22.15" customHeight="1" x14ac:dyDescent="0.25">
      <c r="A69" s="31" t="s">
        <v>206</v>
      </c>
      <c r="B69" s="32" t="s">
        <v>207</v>
      </c>
      <c r="C69" s="33" t="s">
        <v>208</v>
      </c>
      <c r="D69" s="34" t="s">
        <v>19</v>
      </c>
    </row>
    <row r="70" spans="1:4" ht="22.15" customHeight="1" x14ac:dyDescent="0.25">
      <c r="A70" s="31" t="s">
        <v>209</v>
      </c>
      <c r="B70" s="32" t="s">
        <v>210</v>
      </c>
      <c r="C70" s="33" t="s">
        <v>211</v>
      </c>
      <c r="D70" s="34" t="s">
        <v>32</v>
      </c>
    </row>
    <row r="71" spans="1:4" ht="22.15" customHeight="1" x14ac:dyDescent="0.25">
      <c r="A71" s="31" t="s">
        <v>212</v>
      </c>
      <c r="B71" s="32" t="s">
        <v>213</v>
      </c>
      <c r="C71" s="33" t="s">
        <v>214</v>
      </c>
      <c r="D71" s="34" t="s">
        <v>19</v>
      </c>
    </row>
    <row r="72" spans="1:4" ht="22.15" customHeight="1" x14ac:dyDescent="0.25">
      <c r="A72" s="31" t="s">
        <v>215</v>
      </c>
      <c r="B72" s="32" t="s">
        <v>216</v>
      </c>
      <c r="C72" s="33" t="s">
        <v>217</v>
      </c>
      <c r="D72" s="34" t="s">
        <v>19</v>
      </c>
    </row>
    <row r="73" spans="1:4" ht="22.15" customHeight="1" x14ac:dyDescent="0.25">
      <c r="A73" s="31" t="s">
        <v>218</v>
      </c>
      <c r="B73" s="32" t="s">
        <v>219</v>
      </c>
      <c r="C73" s="33" t="s">
        <v>220</v>
      </c>
      <c r="D73" s="34" t="s">
        <v>12</v>
      </c>
    </row>
    <row r="74" spans="1:4" ht="22.15" customHeight="1" x14ac:dyDescent="0.25">
      <c r="A74" s="31" t="s">
        <v>221</v>
      </c>
      <c r="B74" s="32" t="s">
        <v>222</v>
      </c>
      <c r="C74" s="33" t="s">
        <v>223</v>
      </c>
      <c r="D74" s="34" t="s">
        <v>19</v>
      </c>
    </row>
    <row r="75" spans="1:4" ht="22.15" customHeight="1" x14ac:dyDescent="0.25">
      <c r="A75" s="31" t="s">
        <v>224</v>
      </c>
      <c r="B75" s="32" t="s">
        <v>225</v>
      </c>
      <c r="C75" s="33" t="s">
        <v>226</v>
      </c>
      <c r="D75" s="34" t="s">
        <v>32</v>
      </c>
    </row>
    <row r="76" spans="1:4" ht="22.15" customHeight="1" x14ac:dyDescent="0.25">
      <c r="A76" s="31" t="s">
        <v>227</v>
      </c>
      <c r="B76" s="32" t="s">
        <v>228</v>
      </c>
      <c r="C76" s="33" t="s">
        <v>229</v>
      </c>
      <c r="D76" s="34" t="s">
        <v>12</v>
      </c>
    </row>
    <row r="77" spans="1:4" ht="22.15" customHeight="1" x14ac:dyDescent="0.25">
      <c r="A77" s="31" t="s">
        <v>230</v>
      </c>
      <c r="B77" s="32" t="s">
        <v>231</v>
      </c>
      <c r="C77" s="33" t="s">
        <v>232</v>
      </c>
      <c r="D77" s="34" t="s">
        <v>19</v>
      </c>
    </row>
    <row r="78" spans="1:4" ht="22.15" customHeight="1" x14ac:dyDescent="0.25">
      <c r="A78" s="31" t="s">
        <v>233</v>
      </c>
      <c r="B78" s="32" t="s">
        <v>234</v>
      </c>
      <c r="C78" s="33" t="s">
        <v>235</v>
      </c>
      <c r="D78" s="34" t="s">
        <v>12</v>
      </c>
    </row>
    <row r="79" spans="1:4" ht="22.15" customHeight="1" x14ac:dyDescent="0.25">
      <c r="A79" s="31" t="s">
        <v>236</v>
      </c>
      <c r="B79" s="32" t="s">
        <v>237</v>
      </c>
      <c r="C79" s="33" t="s">
        <v>238</v>
      </c>
      <c r="D79" s="34" t="s">
        <v>12</v>
      </c>
    </row>
    <row r="80" spans="1:4" ht="22.15" customHeight="1" x14ac:dyDescent="0.25">
      <c r="A80" s="31" t="s">
        <v>239</v>
      </c>
      <c r="B80" s="32" t="s">
        <v>240</v>
      </c>
      <c r="C80" s="33" t="s">
        <v>241</v>
      </c>
      <c r="D80" s="34" t="s">
        <v>32</v>
      </c>
    </row>
    <row r="81" spans="1:4" ht="22.15" customHeight="1" x14ac:dyDescent="0.25">
      <c r="A81" s="31" t="s">
        <v>242</v>
      </c>
      <c r="B81" s="32" t="s">
        <v>243</v>
      </c>
      <c r="C81" s="33" t="s">
        <v>244</v>
      </c>
      <c r="D81" s="34" t="s">
        <v>19</v>
      </c>
    </row>
    <row r="82" spans="1:4" ht="22.15" customHeight="1" x14ac:dyDescent="0.25">
      <c r="A82" s="31" t="s">
        <v>245</v>
      </c>
      <c r="B82" s="32" t="s">
        <v>246</v>
      </c>
      <c r="C82" s="33" t="s">
        <v>247</v>
      </c>
      <c r="D82" s="34" t="s">
        <v>12</v>
      </c>
    </row>
    <row r="83" spans="1:4" ht="22.15" customHeight="1" x14ac:dyDescent="0.25">
      <c r="A83" s="31" t="s">
        <v>248</v>
      </c>
      <c r="B83" s="32" t="s">
        <v>249</v>
      </c>
      <c r="C83" s="33" t="s">
        <v>250</v>
      </c>
      <c r="D83" s="34" t="s">
        <v>19</v>
      </c>
    </row>
    <row r="84" spans="1:4" ht="22.15" customHeight="1" x14ac:dyDescent="0.25">
      <c r="A84" s="31" t="s">
        <v>251</v>
      </c>
      <c r="B84" s="32" t="s">
        <v>252</v>
      </c>
      <c r="C84" s="33" t="s">
        <v>253</v>
      </c>
      <c r="D84" s="34" t="s">
        <v>19</v>
      </c>
    </row>
    <row r="85" spans="1:4" ht="22.15" customHeight="1" x14ac:dyDescent="0.25">
      <c r="A85" s="31" t="s">
        <v>254</v>
      </c>
      <c r="B85" s="32" t="s">
        <v>255</v>
      </c>
      <c r="C85" s="33" t="s">
        <v>256</v>
      </c>
      <c r="D85" s="34" t="s">
        <v>8</v>
      </c>
    </row>
    <row r="86" spans="1:4" ht="22.15" customHeight="1" x14ac:dyDescent="0.25">
      <c r="A86" s="31" t="s">
        <v>257</v>
      </c>
      <c r="B86" s="32" t="s">
        <v>258</v>
      </c>
      <c r="C86" s="33" t="s">
        <v>259</v>
      </c>
      <c r="D86" s="34" t="s">
        <v>12</v>
      </c>
    </row>
    <row r="87" spans="1:4" ht="22.15" customHeight="1" x14ac:dyDescent="0.25">
      <c r="A87" s="31" t="s">
        <v>260</v>
      </c>
      <c r="B87" s="32" t="s">
        <v>261</v>
      </c>
      <c r="C87" s="33" t="s">
        <v>262</v>
      </c>
      <c r="D87" s="34" t="s">
        <v>19</v>
      </c>
    </row>
    <row r="88" spans="1:4" ht="22.15" customHeight="1" x14ac:dyDescent="0.25">
      <c r="A88" s="31" t="s">
        <v>263</v>
      </c>
      <c r="B88" s="32" t="s">
        <v>264</v>
      </c>
      <c r="C88" s="33" t="s">
        <v>265</v>
      </c>
      <c r="D88" s="34" t="s">
        <v>12</v>
      </c>
    </row>
    <row r="89" spans="1:4" ht="22.15" customHeight="1" x14ac:dyDescent="0.25">
      <c r="A89" s="31" t="s">
        <v>266</v>
      </c>
      <c r="B89" s="32" t="s">
        <v>267</v>
      </c>
      <c r="C89" s="33" t="s">
        <v>268</v>
      </c>
      <c r="D89" s="34" t="s">
        <v>12</v>
      </c>
    </row>
    <row r="90" spans="1:4" ht="22.15" customHeight="1" x14ac:dyDescent="0.25">
      <c r="A90" s="31" t="s">
        <v>269</v>
      </c>
      <c r="B90" s="32" t="s">
        <v>270</v>
      </c>
      <c r="C90" s="33" t="s">
        <v>271</v>
      </c>
      <c r="D90" s="34" t="s">
        <v>32</v>
      </c>
    </row>
    <row r="91" spans="1:4" ht="22.15" customHeight="1" x14ac:dyDescent="0.25">
      <c r="A91" s="31" t="s">
        <v>272</v>
      </c>
      <c r="B91" s="32" t="s">
        <v>273</v>
      </c>
      <c r="C91" s="33" t="s">
        <v>274</v>
      </c>
      <c r="D91" s="34" t="s">
        <v>32</v>
      </c>
    </row>
    <row r="92" spans="1:4" ht="22.15" customHeight="1" x14ac:dyDescent="0.25">
      <c r="A92" s="31" t="s">
        <v>275</v>
      </c>
      <c r="B92" s="32" t="s">
        <v>276</v>
      </c>
      <c r="C92" s="33" t="s">
        <v>277</v>
      </c>
      <c r="D92" s="34" t="s">
        <v>32</v>
      </c>
    </row>
    <row r="93" spans="1:4" ht="22.15" customHeight="1" x14ac:dyDescent="0.25">
      <c r="A93" s="31" t="s">
        <v>278</v>
      </c>
      <c r="B93" s="32" t="s">
        <v>279</v>
      </c>
      <c r="C93" s="33" t="s">
        <v>280</v>
      </c>
      <c r="D93" s="34" t="s">
        <v>19</v>
      </c>
    </row>
    <row r="94" spans="1:4" ht="22.15" customHeight="1" x14ac:dyDescent="0.25">
      <c r="A94" s="31" t="s">
        <v>281</v>
      </c>
      <c r="B94" s="32" t="s">
        <v>282</v>
      </c>
      <c r="C94" s="33" t="s">
        <v>283</v>
      </c>
      <c r="D94" s="34" t="s">
        <v>32</v>
      </c>
    </row>
    <row r="95" spans="1:4" ht="22.15" customHeight="1" x14ac:dyDescent="0.25">
      <c r="A95" s="31" t="s">
        <v>284</v>
      </c>
      <c r="B95" s="32" t="s">
        <v>285</v>
      </c>
      <c r="C95" s="33" t="s">
        <v>286</v>
      </c>
      <c r="D95" s="34" t="s">
        <v>12</v>
      </c>
    </row>
    <row r="96" spans="1:4" ht="22.15" customHeight="1" x14ac:dyDescent="0.25">
      <c r="A96" s="31" t="s">
        <v>287</v>
      </c>
      <c r="B96" s="32" t="s">
        <v>288</v>
      </c>
      <c r="C96" s="33" t="s">
        <v>289</v>
      </c>
      <c r="D96" s="34" t="s">
        <v>19</v>
      </c>
    </row>
    <row r="97" spans="1:4" ht="22.15" customHeight="1" x14ac:dyDescent="0.25">
      <c r="A97" s="31" t="s">
        <v>290</v>
      </c>
      <c r="B97" s="32" t="s">
        <v>291</v>
      </c>
      <c r="C97" s="33" t="s">
        <v>292</v>
      </c>
      <c r="D97" s="34" t="s">
        <v>19</v>
      </c>
    </row>
    <row r="98" spans="1:4" ht="22.15" customHeight="1" x14ac:dyDescent="0.25">
      <c r="A98" s="31" t="s">
        <v>293</v>
      </c>
      <c r="B98" s="32" t="s">
        <v>294</v>
      </c>
      <c r="C98" s="33" t="s">
        <v>295</v>
      </c>
      <c r="D98" s="34" t="s">
        <v>32</v>
      </c>
    </row>
    <row r="99" spans="1:4" ht="22.15" customHeight="1" x14ac:dyDescent="0.25">
      <c r="A99" s="31" t="s">
        <v>296</v>
      </c>
      <c r="B99" s="32" t="s">
        <v>297</v>
      </c>
      <c r="C99" s="33" t="s">
        <v>298</v>
      </c>
      <c r="D99" s="34" t="s">
        <v>32</v>
      </c>
    </row>
    <row r="100" spans="1:4" ht="22.15" customHeight="1" x14ac:dyDescent="0.25">
      <c r="A100" s="31" t="s">
        <v>299</v>
      </c>
      <c r="B100" s="32" t="s">
        <v>300</v>
      </c>
      <c r="C100" s="33" t="s">
        <v>301</v>
      </c>
      <c r="D100" s="34" t="s">
        <v>19</v>
      </c>
    </row>
    <row r="101" spans="1:4" ht="22.15" customHeight="1" x14ac:dyDescent="0.25">
      <c r="A101" s="31" t="s">
        <v>302</v>
      </c>
      <c r="B101" s="32" t="s">
        <v>303</v>
      </c>
      <c r="C101" s="33" t="s">
        <v>304</v>
      </c>
      <c r="D101" s="34" t="s">
        <v>12</v>
      </c>
    </row>
    <row r="102" spans="1:4" ht="22.15" customHeight="1" x14ac:dyDescent="0.25">
      <c r="A102" s="31" t="s">
        <v>305</v>
      </c>
      <c r="B102" s="32" t="s">
        <v>306</v>
      </c>
      <c r="C102" s="33" t="s">
        <v>307</v>
      </c>
      <c r="D102" s="34" t="s">
        <v>32</v>
      </c>
    </row>
    <row r="103" spans="1:4" ht="22.15" customHeight="1" x14ac:dyDescent="0.25">
      <c r="A103" s="31" t="s">
        <v>308</v>
      </c>
      <c r="B103" s="32" t="s">
        <v>309</v>
      </c>
      <c r="C103" s="33" t="s">
        <v>310</v>
      </c>
      <c r="D103" s="34" t="s">
        <v>8</v>
      </c>
    </row>
    <row r="104" spans="1:4" ht="22.15" customHeight="1" x14ac:dyDescent="0.25">
      <c r="A104" s="31" t="s">
        <v>311</v>
      </c>
      <c r="B104" s="32" t="s">
        <v>312</v>
      </c>
      <c r="C104" s="33" t="s">
        <v>313</v>
      </c>
      <c r="D104" s="34" t="s">
        <v>12</v>
      </c>
    </row>
    <row r="105" spans="1:4" ht="22.15" customHeight="1" x14ac:dyDescent="0.25">
      <c r="A105" s="31" t="s">
        <v>314</v>
      </c>
      <c r="B105" s="32" t="s">
        <v>315</v>
      </c>
      <c r="C105" s="33" t="s">
        <v>316</v>
      </c>
      <c r="D105" s="34" t="s">
        <v>12</v>
      </c>
    </row>
    <row r="106" spans="1:4" ht="22.15" customHeight="1" x14ac:dyDescent="0.25">
      <c r="A106" s="31" t="s">
        <v>317</v>
      </c>
      <c r="B106" s="32" t="s">
        <v>318</v>
      </c>
      <c r="C106" s="33" t="s">
        <v>319</v>
      </c>
      <c r="D106" s="34" t="s">
        <v>8</v>
      </c>
    </row>
    <row r="107" spans="1:4" ht="22.15" customHeight="1" x14ac:dyDescent="0.25">
      <c r="A107" s="31" t="s">
        <v>320</v>
      </c>
      <c r="B107" s="32" t="s">
        <v>321</v>
      </c>
      <c r="C107" s="33" t="s">
        <v>322</v>
      </c>
      <c r="D107" s="34" t="s">
        <v>8</v>
      </c>
    </row>
    <row r="108" spans="1:4" ht="22.15" customHeight="1" x14ac:dyDescent="0.25">
      <c r="A108" s="31" t="s">
        <v>323</v>
      </c>
      <c r="B108" s="32" t="s">
        <v>324</v>
      </c>
      <c r="C108" s="33" t="s">
        <v>325</v>
      </c>
      <c r="D108" s="34" t="s">
        <v>8</v>
      </c>
    </row>
    <row r="109" spans="1:4" ht="22.15" customHeight="1" x14ac:dyDescent="0.25">
      <c r="A109" s="31" t="s">
        <v>326</v>
      </c>
      <c r="B109" s="32" t="s">
        <v>327</v>
      </c>
      <c r="C109" s="33" t="s">
        <v>328</v>
      </c>
      <c r="D109" s="34" t="s">
        <v>8</v>
      </c>
    </row>
    <row r="110" spans="1:4" ht="22.15" customHeight="1" x14ac:dyDescent="0.25">
      <c r="A110" s="31" t="s">
        <v>329</v>
      </c>
      <c r="B110" s="32" t="s">
        <v>330</v>
      </c>
      <c r="C110" s="33" t="s">
        <v>331</v>
      </c>
      <c r="D110" s="34" t="s">
        <v>12</v>
      </c>
    </row>
    <row r="111" spans="1:4" ht="22.15" customHeight="1" x14ac:dyDescent="0.25">
      <c r="A111" s="31" t="s">
        <v>332</v>
      </c>
      <c r="B111" s="32" t="s">
        <v>333</v>
      </c>
      <c r="C111" s="33" t="s">
        <v>334</v>
      </c>
      <c r="D111" s="34" t="s">
        <v>12</v>
      </c>
    </row>
    <row r="112" spans="1:4" ht="22.15" customHeight="1" x14ac:dyDescent="0.25">
      <c r="A112" s="31" t="s">
        <v>335</v>
      </c>
      <c r="B112" s="32" t="s">
        <v>336</v>
      </c>
      <c r="C112" s="33" t="s">
        <v>337</v>
      </c>
      <c r="D112" s="34" t="s">
        <v>8</v>
      </c>
    </row>
    <row r="113" spans="1:4" ht="22.15" customHeight="1" x14ac:dyDescent="0.25">
      <c r="A113" s="31" t="s">
        <v>338</v>
      </c>
      <c r="B113" s="32" t="s">
        <v>339</v>
      </c>
      <c r="C113" s="33" t="s">
        <v>340</v>
      </c>
      <c r="D113" s="34" t="s">
        <v>12</v>
      </c>
    </row>
    <row r="114" spans="1:4" ht="22.15" customHeight="1" x14ac:dyDescent="0.25">
      <c r="A114" s="31" t="s">
        <v>341</v>
      </c>
      <c r="B114" s="32" t="s">
        <v>342</v>
      </c>
      <c r="C114" s="33" t="s">
        <v>343</v>
      </c>
      <c r="D114" s="34" t="s">
        <v>32</v>
      </c>
    </row>
    <row r="115" spans="1:4" ht="22.15" customHeight="1" x14ac:dyDescent="0.25">
      <c r="A115" s="31" t="s">
        <v>344</v>
      </c>
      <c r="B115" s="32" t="s">
        <v>345</v>
      </c>
      <c r="C115" s="33" t="s">
        <v>346</v>
      </c>
      <c r="D115" s="34" t="s">
        <v>8</v>
      </c>
    </row>
    <row r="116" spans="1:4" ht="22.15" customHeight="1" x14ac:dyDescent="0.25">
      <c r="A116" s="31" t="s">
        <v>347</v>
      </c>
      <c r="B116" s="32" t="s">
        <v>348</v>
      </c>
      <c r="C116" s="33" t="s">
        <v>349</v>
      </c>
      <c r="D116" s="34" t="s">
        <v>12</v>
      </c>
    </row>
    <row r="117" spans="1:4" ht="22.15" customHeight="1" x14ac:dyDescent="0.25">
      <c r="A117" s="31" t="s">
        <v>350</v>
      </c>
      <c r="B117" s="32" t="s">
        <v>351</v>
      </c>
      <c r="C117" s="33" t="s">
        <v>352</v>
      </c>
      <c r="D117" s="34" t="s">
        <v>8</v>
      </c>
    </row>
    <row r="118" spans="1:4" ht="22.15" customHeight="1" x14ac:dyDescent="0.25">
      <c r="A118" s="31" t="s">
        <v>353</v>
      </c>
      <c r="B118" s="32" t="s">
        <v>354</v>
      </c>
      <c r="C118" s="33" t="s">
        <v>355</v>
      </c>
      <c r="D118" s="34" t="s">
        <v>8</v>
      </c>
    </row>
    <row r="119" spans="1:4" ht="22.15" customHeight="1" x14ac:dyDescent="0.25">
      <c r="A119" s="31" t="s">
        <v>356</v>
      </c>
      <c r="B119" s="32" t="s">
        <v>357</v>
      </c>
      <c r="C119" s="33" t="s">
        <v>358</v>
      </c>
      <c r="D119" s="34" t="s">
        <v>19</v>
      </c>
    </row>
    <row r="120" spans="1:4" ht="22.15" customHeight="1" x14ac:dyDescent="0.25">
      <c r="A120" s="31" t="s">
        <v>359</v>
      </c>
      <c r="B120" s="32" t="s">
        <v>360</v>
      </c>
      <c r="C120" s="33" t="s">
        <v>361</v>
      </c>
      <c r="D120" s="34" t="s">
        <v>19</v>
      </c>
    </row>
    <row r="121" spans="1:4" ht="22.15" customHeight="1" x14ac:dyDescent="0.25">
      <c r="A121" s="31" t="s">
        <v>362</v>
      </c>
      <c r="B121" s="32" t="s">
        <v>363</v>
      </c>
      <c r="C121" s="33" t="s">
        <v>364</v>
      </c>
      <c r="D121" s="34" t="s">
        <v>8</v>
      </c>
    </row>
    <row r="122" spans="1:4" ht="22.15" customHeight="1" x14ac:dyDescent="0.25">
      <c r="A122" s="31" t="s">
        <v>365</v>
      </c>
      <c r="B122" s="32" t="s">
        <v>366</v>
      </c>
      <c r="C122" s="33" t="s">
        <v>367</v>
      </c>
      <c r="D122" s="34" t="s">
        <v>8</v>
      </c>
    </row>
    <row r="123" spans="1:4" ht="22.15" customHeight="1" x14ac:dyDescent="0.25">
      <c r="A123" s="31" t="s">
        <v>368</v>
      </c>
      <c r="B123" s="32" t="s">
        <v>369</v>
      </c>
      <c r="C123" s="33" t="s">
        <v>370</v>
      </c>
      <c r="D123" s="34" t="s">
        <v>8</v>
      </c>
    </row>
    <row r="124" spans="1:4" ht="22.15" customHeight="1" x14ac:dyDescent="0.25">
      <c r="A124" s="31" t="s">
        <v>371</v>
      </c>
      <c r="B124" s="32" t="s">
        <v>372</v>
      </c>
      <c r="C124" s="33" t="s">
        <v>373</v>
      </c>
      <c r="D124" s="34" t="s">
        <v>8</v>
      </c>
    </row>
    <row r="125" spans="1:4" ht="22.15" customHeight="1" x14ac:dyDescent="0.25">
      <c r="A125" s="31" t="s">
        <v>374</v>
      </c>
      <c r="B125" s="32" t="s">
        <v>375</v>
      </c>
      <c r="C125" s="33" t="s">
        <v>376</v>
      </c>
      <c r="D125" s="34" t="s">
        <v>8</v>
      </c>
    </row>
    <row r="126" spans="1:4" ht="22.15" customHeight="1" x14ac:dyDescent="0.25">
      <c r="A126" s="31" t="s">
        <v>377</v>
      </c>
      <c r="B126" s="32" t="s">
        <v>378</v>
      </c>
      <c r="C126" s="33" t="s">
        <v>379</v>
      </c>
      <c r="D126" s="34" t="s">
        <v>12</v>
      </c>
    </row>
    <row r="127" spans="1:4" ht="22.15" customHeight="1" x14ac:dyDescent="0.25">
      <c r="A127" s="31" t="s">
        <v>380</v>
      </c>
      <c r="B127" s="32" t="s">
        <v>381</v>
      </c>
      <c r="C127" s="33" t="s">
        <v>382</v>
      </c>
      <c r="D127" s="34" t="s">
        <v>8</v>
      </c>
    </row>
    <row r="128" spans="1:4" ht="22.15" customHeight="1" x14ac:dyDescent="0.25">
      <c r="A128" s="31" t="s">
        <v>383</v>
      </c>
      <c r="B128" s="32" t="s">
        <v>384</v>
      </c>
      <c r="C128" s="33" t="s">
        <v>385</v>
      </c>
      <c r="D128" s="34" t="s">
        <v>19</v>
      </c>
    </row>
    <row r="129" spans="1:4" ht="22.15" customHeight="1" x14ac:dyDescent="0.25">
      <c r="A129" s="31" t="s">
        <v>386</v>
      </c>
      <c r="B129" s="32" t="s">
        <v>387</v>
      </c>
      <c r="C129" s="33" t="s">
        <v>388</v>
      </c>
      <c r="D129" s="34" t="s">
        <v>19</v>
      </c>
    </row>
    <row r="130" spans="1:4" ht="22.15" customHeight="1" x14ac:dyDescent="0.25">
      <c r="A130" s="31" t="s">
        <v>389</v>
      </c>
      <c r="B130" s="32" t="s">
        <v>390</v>
      </c>
      <c r="C130" s="33" t="s">
        <v>391</v>
      </c>
      <c r="D130" s="34" t="s">
        <v>19</v>
      </c>
    </row>
    <row r="131" spans="1:4" ht="22.15" customHeight="1" x14ac:dyDescent="0.25">
      <c r="A131" s="31" t="s">
        <v>392</v>
      </c>
      <c r="B131" s="32" t="s">
        <v>393</v>
      </c>
      <c r="C131" s="33" t="s">
        <v>394</v>
      </c>
      <c r="D131" s="34" t="s">
        <v>12</v>
      </c>
    </row>
    <row r="132" spans="1:4" ht="22.15" customHeight="1" x14ac:dyDescent="0.25">
      <c r="A132" s="31" t="s">
        <v>395</v>
      </c>
      <c r="B132" s="32" t="s">
        <v>396</v>
      </c>
      <c r="C132" s="33" t="s">
        <v>397</v>
      </c>
      <c r="D132" s="34" t="s">
        <v>12</v>
      </c>
    </row>
    <row r="133" spans="1:4" ht="22.15" customHeight="1" x14ac:dyDescent="0.25">
      <c r="A133" s="31" t="s">
        <v>398</v>
      </c>
      <c r="B133" s="32" t="s">
        <v>399</v>
      </c>
      <c r="C133" s="33" t="s">
        <v>400</v>
      </c>
      <c r="D133" s="34" t="s">
        <v>12</v>
      </c>
    </row>
    <row r="134" spans="1:4" ht="22.15" customHeight="1" x14ac:dyDescent="0.25">
      <c r="A134" s="31" t="s">
        <v>401</v>
      </c>
      <c r="B134" s="32" t="s">
        <v>402</v>
      </c>
      <c r="C134" s="33" t="s">
        <v>403</v>
      </c>
      <c r="D134" s="34" t="s">
        <v>8</v>
      </c>
    </row>
    <row r="135" spans="1:4" ht="40.15" customHeight="1" x14ac:dyDescent="0.25">
      <c r="A135" s="37" t="s">
        <v>404</v>
      </c>
      <c r="B135" s="32" t="s">
        <v>405</v>
      </c>
      <c r="C135" s="33" t="s">
        <v>406</v>
      </c>
      <c r="D135" s="34" t="s">
        <v>12</v>
      </c>
    </row>
    <row r="136" spans="1:4" ht="22.15" customHeight="1" x14ac:dyDescent="0.25">
      <c r="A136" s="31" t="s">
        <v>407</v>
      </c>
      <c r="B136" s="32" t="s">
        <v>408</v>
      </c>
      <c r="C136" s="33" t="s">
        <v>409</v>
      </c>
      <c r="D136" s="34" t="s">
        <v>19</v>
      </c>
    </row>
    <row r="137" spans="1:4" ht="22.15" customHeight="1" x14ac:dyDescent="0.25">
      <c r="A137" s="31" t="s">
        <v>410</v>
      </c>
      <c r="B137" s="32" t="s">
        <v>411</v>
      </c>
      <c r="C137" s="33" t="s">
        <v>412</v>
      </c>
      <c r="D137" s="34" t="s">
        <v>19</v>
      </c>
    </row>
    <row r="138" spans="1:4" ht="22.15" customHeight="1" x14ac:dyDescent="0.25">
      <c r="A138" s="31" t="s">
        <v>413</v>
      </c>
      <c r="B138" s="32" t="s">
        <v>414</v>
      </c>
      <c r="C138" s="33" t="s">
        <v>415</v>
      </c>
      <c r="D138" s="34" t="s">
        <v>8</v>
      </c>
    </row>
    <row r="139" spans="1:4" ht="22.15" customHeight="1" x14ac:dyDescent="0.25">
      <c r="A139" s="31" t="s">
        <v>416</v>
      </c>
      <c r="B139" s="32" t="s">
        <v>417</v>
      </c>
      <c r="C139" s="33" t="s">
        <v>418</v>
      </c>
      <c r="D139" s="34" t="s">
        <v>8</v>
      </c>
    </row>
    <row r="140" spans="1:4" ht="22.15" customHeight="1" x14ac:dyDescent="0.25">
      <c r="A140" s="31" t="s">
        <v>419</v>
      </c>
      <c r="B140" s="32" t="s">
        <v>420</v>
      </c>
      <c r="C140" s="33" t="s">
        <v>421</v>
      </c>
      <c r="D140" s="34" t="s">
        <v>19</v>
      </c>
    </row>
    <row r="141" spans="1:4" ht="22.15" customHeight="1" x14ac:dyDescent="0.25">
      <c r="A141" s="31" t="s">
        <v>422</v>
      </c>
      <c r="B141" s="32" t="s">
        <v>423</v>
      </c>
      <c r="C141" s="33" t="s">
        <v>424</v>
      </c>
      <c r="D141" s="34" t="s">
        <v>12</v>
      </c>
    </row>
    <row r="142" spans="1:4" ht="22.15" customHeight="1" x14ac:dyDescent="0.25">
      <c r="A142" s="31" t="s">
        <v>425</v>
      </c>
      <c r="B142" s="32" t="s">
        <v>426</v>
      </c>
      <c r="C142" s="33" t="s">
        <v>427</v>
      </c>
      <c r="D142" s="34" t="s">
        <v>19</v>
      </c>
    </row>
    <row r="143" spans="1:4" ht="22.15" customHeight="1" x14ac:dyDescent="0.25">
      <c r="A143" s="31" t="s">
        <v>428</v>
      </c>
      <c r="B143" s="32" t="s">
        <v>429</v>
      </c>
      <c r="C143" s="33" t="s">
        <v>430</v>
      </c>
      <c r="D143" s="34" t="s">
        <v>32</v>
      </c>
    </row>
    <row r="144" spans="1:4" ht="22.15" customHeight="1" x14ac:dyDescent="0.25">
      <c r="A144" s="31" t="s">
        <v>431</v>
      </c>
      <c r="B144" s="32" t="s">
        <v>432</v>
      </c>
      <c r="C144" s="33" t="s">
        <v>433</v>
      </c>
      <c r="D144" s="34" t="s">
        <v>19</v>
      </c>
    </row>
    <row r="145" spans="1:4" ht="22.15" customHeight="1" x14ac:dyDescent="0.25">
      <c r="A145" s="31" t="s">
        <v>434</v>
      </c>
      <c r="B145" s="32" t="s">
        <v>435</v>
      </c>
      <c r="C145" s="33" t="s">
        <v>436</v>
      </c>
      <c r="D145" s="34" t="s">
        <v>19</v>
      </c>
    </row>
    <row r="146" spans="1:4" ht="22.15" customHeight="1" x14ac:dyDescent="0.25">
      <c r="A146" s="31" t="s">
        <v>437</v>
      </c>
      <c r="B146" s="32" t="s">
        <v>438</v>
      </c>
      <c r="C146" s="33" t="s">
        <v>439</v>
      </c>
      <c r="D146" s="34" t="s">
        <v>19</v>
      </c>
    </row>
    <row r="147" spans="1:4" ht="22.15" customHeight="1" x14ac:dyDescent="0.25">
      <c r="A147" s="31" t="s">
        <v>440</v>
      </c>
      <c r="B147" s="32" t="s">
        <v>441</v>
      </c>
      <c r="C147" s="33" t="s">
        <v>442</v>
      </c>
      <c r="D147" s="34" t="s">
        <v>32</v>
      </c>
    </row>
    <row r="148" spans="1:4" ht="22.15" customHeight="1" x14ac:dyDescent="0.25">
      <c r="A148" s="31" t="s">
        <v>443</v>
      </c>
      <c r="B148" s="32" t="s">
        <v>444</v>
      </c>
      <c r="C148" s="33" t="s">
        <v>445</v>
      </c>
      <c r="D148" s="34" t="s">
        <v>19</v>
      </c>
    </row>
    <row r="149" spans="1:4" ht="22.15" customHeight="1" x14ac:dyDescent="0.25">
      <c r="A149" s="31" t="s">
        <v>446</v>
      </c>
      <c r="B149" s="32" t="s">
        <v>447</v>
      </c>
      <c r="C149" s="33" t="s">
        <v>448</v>
      </c>
      <c r="D149" s="34" t="s">
        <v>12</v>
      </c>
    </row>
    <row r="150" spans="1:4" ht="22.15" customHeight="1" x14ac:dyDescent="0.25">
      <c r="A150" s="31" t="s">
        <v>449</v>
      </c>
      <c r="B150" s="32" t="s">
        <v>450</v>
      </c>
      <c r="C150" s="33" t="s">
        <v>451</v>
      </c>
      <c r="D150" s="34" t="s">
        <v>12</v>
      </c>
    </row>
    <row r="151" spans="1:4" ht="22.15" customHeight="1" x14ac:dyDescent="0.25">
      <c r="A151" s="31" t="s">
        <v>452</v>
      </c>
      <c r="B151" s="32" t="s">
        <v>453</v>
      </c>
      <c r="C151" s="33" t="s">
        <v>454</v>
      </c>
      <c r="D151" s="34" t="s">
        <v>8</v>
      </c>
    </row>
    <row r="152" spans="1:4" ht="22.15" customHeight="1" x14ac:dyDescent="0.25">
      <c r="A152" s="31" t="s">
        <v>455</v>
      </c>
      <c r="B152" s="32" t="s">
        <v>456</v>
      </c>
      <c r="C152" s="33" t="s">
        <v>457</v>
      </c>
      <c r="D152" s="34" t="s">
        <v>12</v>
      </c>
    </row>
    <row r="153" spans="1:4" ht="22.15" customHeight="1" x14ac:dyDescent="0.25">
      <c r="A153" s="31" t="s">
        <v>458</v>
      </c>
      <c r="B153" s="32" t="s">
        <v>459</v>
      </c>
      <c r="C153" s="33" t="s">
        <v>460</v>
      </c>
      <c r="D153" s="34" t="s">
        <v>32</v>
      </c>
    </row>
    <row r="154" spans="1:4" ht="22.15" customHeight="1" x14ac:dyDescent="0.25">
      <c r="A154" s="31" t="s">
        <v>461</v>
      </c>
      <c r="B154" s="32" t="s">
        <v>462</v>
      </c>
      <c r="C154" s="33" t="s">
        <v>463</v>
      </c>
      <c r="D154" s="34" t="s">
        <v>19</v>
      </c>
    </row>
    <row r="155" spans="1:4" ht="22.15" customHeight="1" x14ac:dyDescent="0.25">
      <c r="A155" s="31" t="s">
        <v>464</v>
      </c>
      <c r="B155" s="32" t="s">
        <v>465</v>
      </c>
      <c r="C155" s="33" t="s">
        <v>466</v>
      </c>
      <c r="D155" s="34" t="s">
        <v>19</v>
      </c>
    </row>
    <row r="156" spans="1:4" ht="22.15" customHeight="1" x14ac:dyDescent="0.25">
      <c r="A156" s="31" t="s">
        <v>467</v>
      </c>
      <c r="B156" s="32" t="s">
        <v>468</v>
      </c>
      <c r="C156" s="33" t="s">
        <v>469</v>
      </c>
      <c r="D156" s="34" t="s">
        <v>8</v>
      </c>
    </row>
    <row r="157" spans="1:4" ht="22.15" customHeight="1" x14ac:dyDescent="0.25">
      <c r="A157" s="31" t="s">
        <v>470</v>
      </c>
      <c r="B157" s="32" t="s">
        <v>471</v>
      </c>
      <c r="C157" s="33" t="s">
        <v>472</v>
      </c>
      <c r="D157" s="34" t="s">
        <v>19</v>
      </c>
    </row>
    <row r="158" spans="1:4" ht="22.15" customHeight="1" x14ac:dyDescent="0.25">
      <c r="A158" s="31" t="s">
        <v>473</v>
      </c>
      <c r="B158" s="32" t="s">
        <v>474</v>
      </c>
      <c r="C158" s="33" t="s">
        <v>475</v>
      </c>
      <c r="D158" s="34" t="s">
        <v>19</v>
      </c>
    </row>
    <row r="159" spans="1:4" ht="22.15" customHeight="1" x14ac:dyDescent="0.25">
      <c r="A159" s="31" t="s">
        <v>476</v>
      </c>
      <c r="B159" s="32" t="s">
        <v>477</v>
      </c>
      <c r="C159" s="33" t="s">
        <v>478</v>
      </c>
      <c r="D159" s="34" t="s">
        <v>8</v>
      </c>
    </row>
    <row r="160" spans="1:4" ht="22.15" customHeight="1" x14ac:dyDescent="0.25">
      <c r="A160" s="31" t="s">
        <v>479</v>
      </c>
      <c r="B160" s="32" t="s">
        <v>480</v>
      </c>
      <c r="C160" s="33" t="s">
        <v>481</v>
      </c>
      <c r="D160" s="34" t="s">
        <v>12</v>
      </c>
    </row>
    <row r="161" spans="1:4" ht="22.15" customHeight="1" x14ac:dyDescent="0.25">
      <c r="A161" s="31" t="s">
        <v>482</v>
      </c>
      <c r="B161" s="32" t="s">
        <v>483</v>
      </c>
      <c r="C161" s="33" t="s">
        <v>484</v>
      </c>
      <c r="D161" s="34" t="s">
        <v>19</v>
      </c>
    </row>
    <row r="162" spans="1:4" ht="22.15" customHeight="1" x14ac:dyDescent="0.25">
      <c r="A162" s="31" t="s">
        <v>485</v>
      </c>
      <c r="B162" s="32" t="s">
        <v>486</v>
      </c>
      <c r="C162" s="33" t="s">
        <v>487</v>
      </c>
      <c r="D162" s="34" t="s">
        <v>19</v>
      </c>
    </row>
    <row r="163" spans="1:4" ht="22.15" customHeight="1" x14ac:dyDescent="0.25">
      <c r="A163" s="31" t="s">
        <v>488</v>
      </c>
      <c r="B163" s="32" t="s">
        <v>489</v>
      </c>
      <c r="C163" s="33" t="s">
        <v>490</v>
      </c>
      <c r="D163" s="34" t="s">
        <v>32</v>
      </c>
    </row>
    <row r="164" spans="1:4" ht="22.15" customHeight="1" x14ac:dyDescent="0.25">
      <c r="A164" s="31" t="s">
        <v>491</v>
      </c>
      <c r="B164" s="32" t="s">
        <v>492</v>
      </c>
      <c r="C164" s="33" t="s">
        <v>493</v>
      </c>
      <c r="D164" s="34" t="s">
        <v>19</v>
      </c>
    </row>
    <row r="165" spans="1:4" ht="22.15" customHeight="1" x14ac:dyDescent="0.25">
      <c r="A165" s="31" t="s">
        <v>494</v>
      </c>
      <c r="B165" s="32" t="s">
        <v>495</v>
      </c>
      <c r="C165" s="33" t="s">
        <v>496</v>
      </c>
      <c r="D165" s="34" t="s">
        <v>19</v>
      </c>
    </row>
    <row r="166" spans="1:4" ht="22.15" customHeight="1" x14ac:dyDescent="0.25">
      <c r="A166" s="31" t="s">
        <v>497</v>
      </c>
      <c r="B166" s="32" t="s">
        <v>498</v>
      </c>
      <c r="C166" s="33" t="s">
        <v>499</v>
      </c>
      <c r="D166" s="34" t="s">
        <v>19</v>
      </c>
    </row>
    <row r="167" spans="1:4" ht="22.15" customHeight="1" x14ac:dyDescent="0.25">
      <c r="A167" s="31" t="s">
        <v>500</v>
      </c>
      <c r="B167" s="32" t="s">
        <v>501</v>
      </c>
      <c r="C167" s="33" t="s">
        <v>502</v>
      </c>
      <c r="D167" s="34" t="s">
        <v>19</v>
      </c>
    </row>
    <row r="168" spans="1:4" ht="22.15" customHeight="1" x14ac:dyDescent="0.25">
      <c r="A168" s="31" t="s">
        <v>503</v>
      </c>
      <c r="B168" s="32" t="s">
        <v>504</v>
      </c>
      <c r="C168" s="33" t="s">
        <v>505</v>
      </c>
      <c r="D168" s="34" t="s">
        <v>19</v>
      </c>
    </row>
    <row r="169" spans="1:4" ht="22.15" customHeight="1" x14ac:dyDescent="0.25">
      <c r="A169" s="31" t="s">
        <v>506</v>
      </c>
      <c r="B169" s="32" t="s">
        <v>507</v>
      </c>
      <c r="C169" s="33" t="s">
        <v>508</v>
      </c>
      <c r="D169" s="34" t="s">
        <v>12</v>
      </c>
    </row>
    <row r="170" spans="1:4" ht="22.15" customHeight="1" x14ac:dyDescent="0.25">
      <c r="A170" s="31" t="s">
        <v>509</v>
      </c>
      <c r="B170" s="32" t="s">
        <v>510</v>
      </c>
      <c r="C170" s="33" t="s">
        <v>511</v>
      </c>
      <c r="D170" s="34" t="s">
        <v>8</v>
      </c>
    </row>
    <row r="171" spans="1:4" ht="22.15" customHeight="1" x14ac:dyDescent="0.25">
      <c r="A171" s="31" t="s">
        <v>512</v>
      </c>
      <c r="B171" s="32" t="s">
        <v>513</v>
      </c>
      <c r="C171" s="33" t="s">
        <v>514</v>
      </c>
      <c r="D171" s="34" t="s">
        <v>8</v>
      </c>
    </row>
    <row r="172" spans="1:4" ht="22.15" customHeight="1" x14ac:dyDescent="0.25">
      <c r="A172" s="31" t="s">
        <v>515</v>
      </c>
      <c r="B172" s="32" t="s">
        <v>516</v>
      </c>
      <c r="C172" s="33" t="s">
        <v>517</v>
      </c>
      <c r="D172" s="34" t="s">
        <v>19</v>
      </c>
    </row>
    <row r="173" spans="1:4" ht="22.15" customHeight="1" x14ac:dyDescent="0.25">
      <c r="A173" s="31" t="s">
        <v>518</v>
      </c>
      <c r="B173" s="32" t="s">
        <v>519</v>
      </c>
      <c r="C173" s="33" t="s">
        <v>520</v>
      </c>
      <c r="D173" s="34" t="s">
        <v>8</v>
      </c>
    </row>
    <row r="174" spans="1:4" ht="22.15" customHeight="1" x14ac:dyDescent="0.25">
      <c r="A174" s="31" t="s">
        <v>521</v>
      </c>
      <c r="B174" s="32" t="s">
        <v>522</v>
      </c>
      <c r="C174" s="33" t="s">
        <v>523</v>
      </c>
      <c r="D174" s="34" t="s">
        <v>32</v>
      </c>
    </row>
    <row r="175" spans="1:4" ht="22.15" customHeight="1" x14ac:dyDescent="0.25">
      <c r="A175" s="31" t="s">
        <v>524</v>
      </c>
      <c r="B175" s="32" t="s">
        <v>525</v>
      </c>
      <c r="C175" s="33" t="s">
        <v>526</v>
      </c>
      <c r="D175" s="34" t="s">
        <v>19</v>
      </c>
    </row>
    <row r="176" spans="1:4" ht="22.15" customHeight="1" x14ac:dyDescent="0.25">
      <c r="A176" s="31" t="s">
        <v>527</v>
      </c>
      <c r="B176" s="32" t="s">
        <v>528</v>
      </c>
      <c r="C176" s="33" t="s">
        <v>529</v>
      </c>
      <c r="D176" s="34" t="s">
        <v>32</v>
      </c>
    </row>
    <row r="177" spans="1:4" ht="22.15" customHeight="1" x14ac:dyDescent="0.25">
      <c r="A177" s="31" t="s">
        <v>530</v>
      </c>
      <c r="B177" s="32" t="s">
        <v>531</v>
      </c>
      <c r="C177" s="33" t="s">
        <v>532</v>
      </c>
      <c r="D177" s="34" t="s">
        <v>32</v>
      </c>
    </row>
    <row r="178" spans="1:4" ht="22.15" customHeight="1" x14ac:dyDescent="0.25">
      <c r="A178" s="31" t="s">
        <v>533</v>
      </c>
      <c r="B178" s="32" t="s">
        <v>534</v>
      </c>
      <c r="C178" s="33" t="s">
        <v>535</v>
      </c>
      <c r="D178" s="34" t="s">
        <v>8</v>
      </c>
    </row>
    <row r="179" spans="1:4" ht="22.15" customHeight="1" x14ac:dyDescent="0.25">
      <c r="A179" s="31" t="s">
        <v>536</v>
      </c>
      <c r="B179" s="32" t="s">
        <v>537</v>
      </c>
      <c r="C179" s="33" t="s">
        <v>538</v>
      </c>
      <c r="D179" s="34" t="s">
        <v>19</v>
      </c>
    </row>
    <row r="180" spans="1:4" ht="22.15" customHeight="1" x14ac:dyDescent="0.25">
      <c r="A180" s="31" t="s">
        <v>539</v>
      </c>
      <c r="B180" s="32" t="s">
        <v>540</v>
      </c>
      <c r="C180" s="33" t="s">
        <v>541</v>
      </c>
      <c r="D180" s="34" t="s">
        <v>12</v>
      </c>
    </row>
    <row r="181" spans="1:4" ht="22.15" customHeight="1" x14ac:dyDescent="0.25">
      <c r="A181" s="31" t="s">
        <v>542</v>
      </c>
      <c r="B181" s="32" t="s">
        <v>543</v>
      </c>
      <c r="C181" s="33" t="s">
        <v>544</v>
      </c>
      <c r="D181" s="34" t="s">
        <v>12</v>
      </c>
    </row>
    <row r="182" spans="1:4" ht="22.15" customHeight="1" x14ac:dyDescent="0.25">
      <c r="A182" s="31" t="s">
        <v>545</v>
      </c>
      <c r="B182" s="32" t="s">
        <v>546</v>
      </c>
      <c r="C182" s="33" t="s">
        <v>547</v>
      </c>
      <c r="D182" s="34" t="s">
        <v>32</v>
      </c>
    </row>
    <row r="183" spans="1:4" ht="22.15" customHeight="1" x14ac:dyDescent="0.25">
      <c r="A183" s="31" t="s">
        <v>548</v>
      </c>
      <c r="B183" s="32" t="s">
        <v>549</v>
      </c>
      <c r="C183" s="33" t="s">
        <v>550</v>
      </c>
      <c r="D183" s="34" t="s">
        <v>8</v>
      </c>
    </row>
    <row r="184" spans="1:4" ht="22.15" customHeight="1" x14ac:dyDescent="0.25">
      <c r="A184" s="31" t="s">
        <v>551</v>
      </c>
      <c r="B184" s="32" t="s">
        <v>552</v>
      </c>
      <c r="C184" s="33" t="s">
        <v>553</v>
      </c>
      <c r="D184" s="34" t="s">
        <v>19</v>
      </c>
    </row>
    <row r="185" spans="1:4" ht="22.15" customHeight="1" x14ac:dyDescent="0.25">
      <c r="A185" s="31" t="s">
        <v>554</v>
      </c>
      <c r="B185" s="32" t="s">
        <v>555</v>
      </c>
      <c r="C185" s="33" t="s">
        <v>556</v>
      </c>
      <c r="D185" s="34" t="s">
        <v>12</v>
      </c>
    </row>
    <row r="186" spans="1:4" ht="22.15" customHeight="1" x14ac:dyDescent="0.25">
      <c r="A186" s="31" t="s">
        <v>557</v>
      </c>
      <c r="B186" s="32" t="s">
        <v>558</v>
      </c>
      <c r="C186" s="33" t="s">
        <v>559</v>
      </c>
      <c r="D186" s="34" t="s">
        <v>12</v>
      </c>
    </row>
    <row r="187" spans="1:4" ht="22.15" customHeight="1" x14ac:dyDescent="0.25">
      <c r="A187" s="31" t="s">
        <v>560</v>
      </c>
      <c r="B187" s="32" t="s">
        <v>561</v>
      </c>
      <c r="C187" s="33" t="s">
        <v>562</v>
      </c>
      <c r="D187" s="34" t="s">
        <v>19</v>
      </c>
    </row>
    <row r="188" spans="1:4" ht="22.15" customHeight="1" x14ac:dyDescent="0.25">
      <c r="A188" s="31" t="s">
        <v>563</v>
      </c>
      <c r="B188" s="36" t="s">
        <v>564</v>
      </c>
      <c r="C188" s="33" t="s">
        <v>565</v>
      </c>
      <c r="D188" s="34" t="s">
        <v>32</v>
      </c>
    </row>
    <row r="189" spans="1:4" ht="40.15" customHeight="1" x14ac:dyDescent="0.25">
      <c r="A189" s="35" t="s">
        <v>566</v>
      </c>
      <c r="B189" s="36" t="s">
        <v>567</v>
      </c>
      <c r="C189" s="33" t="s">
        <v>568</v>
      </c>
      <c r="D189" s="34" t="s">
        <v>19</v>
      </c>
    </row>
    <row r="190" spans="1:4" ht="22.15" customHeight="1" x14ac:dyDescent="0.25">
      <c r="A190" s="31" t="s">
        <v>569</v>
      </c>
      <c r="B190" s="32" t="s">
        <v>570</v>
      </c>
      <c r="C190" s="33" t="s">
        <v>571</v>
      </c>
      <c r="D190" s="34" t="s">
        <v>32</v>
      </c>
    </row>
    <row r="191" spans="1:4" ht="22.15" customHeight="1" x14ac:dyDescent="0.25">
      <c r="A191" s="31" t="s">
        <v>572</v>
      </c>
      <c r="B191" s="32" t="s">
        <v>573</v>
      </c>
      <c r="C191" s="33" t="s">
        <v>574</v>
      </c>
      <c r="D191" s="34" t="s">
        <v>32</v>
      </c>
    </row>
    <row r="192" spans="1:4" ht="22.15" customHeight="1" x14ac:dyDescent="0.25">
      <c r="A192" s="31" t="s">
        <v>575</v>
      </c>
      <c r="B192" s="32" t="s">
        <v>576</v>
      </c>
      <c r="C192" s="33" t="s">
        <v>577</v>
      </c>
      <c r="D192" s="34" t="s">
        <v>32</v>
      </c>
    </row>
    <row r="193" spans="1:4" ht="22.15" customHeight="1" x14ac:dyDescent="0.25">
      <c r="A193" s="31" t="s">
        <v>578</v>
      </c>
      <c r="B193" s="32" t="s">
        <v>579</v>
      </c>
      <c r="C193" s="33" t="s">
        <v>580</v>
      </c>
      <c r="D193" s="34" t="s">
        <v>32</v>
      </c>
    </row>
    <row r="194" spans="1:4" ht="22.15" customHeight="1" x14ac:dyDescent="0.25">
      <c r="A194" s="31" t="s">
        <v>581</v>
      </c>
      <c r="B194" s="32" t="s">
        <v>582</v>
      </c>
      <c r="C194" s="33" t="s">
        <v>583</v>
      </c>
      <c r="D194" s="34" t="s">
        <v>32</v>
      </c>
    </row>
    <row r="195" spans="1:4" ht="22.15" customHeight="1" x14ac:dyDescent="0.25">
      <c r="A195" s="31" t="s">
        <v>584</v>
      </c>
      <c r="B195" s="32" t="s">
        <v>585</v>
      </c>
      <c r="C195" s="33" t="s">
        <v>586</v>
      </c>
      <c r="D195" s="34" t="s">
        <v>19</v>
      </c>
    </row>
    <row r="196" spans="1:4" ht="22.15" customHeight="1" x14ac:dyDescent="0.25">
      <c r="A196" s="31" t="s">
        <v>587</v>
      </c>
      <c r="B196" s="32" t="s">
        <v>588</v>
      </c>
      <c r="C196" s="33" t="s">
        <v>589</v>
      </c>
      <c r="D196" s="34" t="s">
        <v>590</v>
      </c>
    </row>
    <row r="197" spans="1:4" ht="22.15" customHeight="1" x14ac:dyDescent="0.25">
      <c r="A197" s="31" t="s">
        <v>591</v>
      </c>
      <c r="B197" s="32" t="s">
        <v>592</v>
      </c>
      <c r="C197" s="33" t="s">
        <v>593</v>
      </c>
      <c r="D197" s="34" t="s">
        <v>19</v>
      </c>
    </row>
    <row r="198" spans="1:4" ht="22.15" customHeight="1" x14ac:dyDescent="0.25">
      <c r="A198" s="31" t="s">
        <v>594</v>
      </c>
      <c r="B198" s="32" t="s">
        <v>595</v>
      </c>
      <c r="C198" s="33" t="s">
        <v>596</v>
      </c>
      <c r="D198" s="34" t="s">
        <v>8</v>
      </c>
    </row>
    <row r="199" spans="1:4" ht="22.15" customHeight="1" x14ac:dyDescent="0.25">
      <c r="A199" s="31" t="s">
        <v>597</v>
      </c>
      <c r="B199" s="32" t="s">
        <v>598</v>
      </c>
      <c r="C199" s="33" t="s">
        <v>599</v>
      </c>
      <c r="D199" s="34" t="s">
        <v>19</v>
      </c>
    </row>
    <row r="200" spans="1:4" ht="22.15" customHeight="1" x14ac:dyDescent="0.25">
      <c r="A200" s="31" t="s">
        <v>600</v>
      </c>
      <c r="B200" s="32" t="s">
        <v>601</v>
      </c>
      <c r="C200" s="33" t="s">
        <v>602</v>
      </c>
      <c r="D200" s="34" t="s">
        <v>12</v>
      </c>
    </row>
    <row r="201" spans="1:4" ht="22.15" customHeight="1" x14ac:dyDescent="0.25">
      <c r="A201" s="31" t="s">
        <v>603</v>
      </c>
      <c r="B201" s="32" t="s">
        <v>604</v>
      </c>
      <c r="C201" s="33" t="s">
        <v>605</v>
      </c>
      <c r="D201" s="34" t="s">
        <v>19</v>
      </c>
    </row>
    <row r="202" spans="1:4" ht="22.15" customHeight="1" x14ac:dyDescent="0.25">
      <c r="A202" s="31" t="s">
        <v>606</v>
      </c>
      <c r="B202" s="32" t="s">
        <v>607</v>
      </c>
      <c r="C202" s="33" t="s">
        <v>608</v>
      </c>
      <c r="D202" s="34" t="s">
        <v>19</v>
      </c>
    </row>
    <row r="203" spans="1:4" ht="22.15" customHeight="1" x14ac:dyDescent="0.25">
      <c r="A203" s="31" t="s">
        <v>609</v>
      </c>
      <c r="B203" s="32" t="s">
        <v>610</v>
      </c>
      <c r="C203" s="33" t="s">
        <v>611</v>
      </c>
      <c r="D203" s="34" t="s">
        <v>8</v>
      </c>
    </row>
    <row r="204" spans="1:4" ht="22.15" customHeight="1" x14ac:dyDescent="0.25">
      <c r="A204" s="31" t="s">
        <v>612</v>
      </c>
      <c r="B204" s="32" t="s">
        <v>613</v>
      </c>
      <c r="C204" s="33" t="s">
        <v>614</v>
      </c>
      <c r="D204" s="34" t="s">
        <v>32</v>
      </c>
    </row>
    <row r="205" spans="1:4" ht="22.15" customHeight="1" x14ac:dyDescent="0.25">
      <c r="A205" s="31" t="s">
        <v>615</v>
      </c>
      <c r="B205" s="32" t="s">
        <v>616</v>
      </c>
      <c r="C205" s="33" t="s">
        <v>617</v>
      </c>
      <c r="D205" s="34" t="s">
        <v>12</v>
      </c>
    </row>
    <row r="206" spans="1:4" ht="22.15" customHeight="1" x14ac:dyDescent="0.25">
      <c r="A206" s="31" t="s">
        <v>618</v>
      </c>
      <c r="B206" s="32" t="s">
        <v>619</v>
      </c>
      <c r="C206" s="33" t="s">
        <v>620</v>
      </c>
      <c r="D206" s="34" t="s">
        <v>12</v>
      </c>
    </row>
    <row r="207" spans="1:4" ht="22.15" customHeight="1" x14ac:dyDescent="0.25">
      <c r="A207" s="31" t="s">
        <v>621</v>
      </c>
      <c r="B207" s="32" t="s">
        <v>622</v>
      </c>
      <c r="C207" s="33" t="s">
        <v>623</v>
      </c>
      <c r="D207" s="34" t="s">
        <v>19</v>
      </c>
    </row>
    <row r="208" spans="1:4" ht="22.15" customHeight="1" x14ac:dyDescent="0.25">
      <c r="A208" s="31" t="s">
        <v>624</v>
      </c>
      <c r="B208" s="32" t="s">
        <v>625</v>
      </c>
      <c r="C208" s="33" t="s">
        <v>626</v>
      </c>
      <c r="D208" s="34" t="s">
        <v>19</v>
      </c>
    </row>
    <row r="209" spans="1:4" ht="22.15" customHeight="1" x14ac:dyDescent="0.25">
      <c r="A209" s="31" t="s">
        <v>627</v>
      </c>
      <c r="B209" s="32" t="s">
        <v>628</v>
      </c>
      <c r="C209" s="33" t="s">
        <v>629</v>
      </c>
      <c r="D209" s="34" t="s">
        <v>19</v>
      </c>
    </row>
    <row r="210" spans="1:4" ht="40.15" customHeight="1" x14ac:dyDescent="0.25">
      <c r="A210" s="37" t="s">
        <v>630</v>
      </c>
      <c r="B210" s="36" t="s">
        <v>631</v>
      </c>
      <c r="C210" s="33" t="s">
        <v>632</v>
      </c>
      <c r="D210" s="34" t="s">
        <v>19</v>
      </c>
    </row>
    <row r="211" spans="1:4" ht="22.15" customHeight="1" x14ac:dyDescent="0.25">
      <c r="A211" s="37" t="s">
        <v>633</v>
      </c>
      <c r="B211" s="36" t="s">
        <v>634</v>
      </c>
      <c r="C211" s="33" t="s">
        <v>635</v>
      </c>
      <c r="D211" s="34" t="s">
        <v>19</v>
      </c>
    </row>
    <row r="212" spans="1:4" ht="22.15" customHeight="1" x14ac:dyDescent="0.25">
      <c r="A212" s="31" t="s">
        <v>636</v>
      </c>
      <c r="B212" s="32" t="s">
        <v>637</v>
      </c>
      <c r="C212" s="33" t="s">
        <v>638</v>
      </c>
      <c r="D212" s="34" t="s">
        <v>12</v>
      </c>
    </row>
    <row r="213" spans="1:4" ht="22.15" customHeight="1" x14ac:dyDescent="0.25">
      <c r="A213" s="31" t="s">
        <v>639</v>
      </c>
      <c r="B213" s="32" t="s">
        <v>640</v>
      </c>
      <c r="C213" s="33" t="s">
        <v>641</v>
      </c>
      <c r="D213" s="34" t="s">
        <v>8</v>
      </c>
    </row>
    <row r="214" spans="1:4" ht="22.15" customHeight="1" x14ac:dyDescent="0.25">
      <c r="A214" s="31" t="s">
        <v>642</v>
      </c>
      <c r="B214" s="32" t="s">
        <v>643</v>
      </c>
      <c r="C214" s="33" t="s">
        <v>644</v>
      </c>
      <c r="D214" s="34" t="s">
        <v>19</v>
      </c>
    </row>
    <row r="215" spans="1:4" ht="22.15" customHeight="1" x14ac:dyDescent="0.25">
      <c r="A215" s="31" t="s">
        <v>645</v>
      </c>
      <c r="B215" s="32" t="s">
        <v>646</v>
      </c>
      <c r="C215" s="33" t="s">
        <v>647</v>
      </c>
      <c r="D215" s="34" t="s">
        <v>32</v>
      </c>
    </row>
    <row r="216" spans="1:4" ht="22.15" customHeight="1" x14ac:dyDescent="0.25">
      <c r="A216" s="31" t="s">
        <v>648</v>
      </c>
      <c r="B216" s="32" t="s">
        <v>649</v>
      </c>
      <c r="C216" s="33" t="s">
        <v>650</v>
      </c>
      <c r="D216" s="34" t="s">
        <v>12</v>
      </c>
    </row>
    <row r="217" spans="1:4" ht="22.15" customHeight="1" x14ac:dyDescent="0.25">
      <c r="A217" s="31" t="s">
        <v>651</v>
      </c>
      <c r="B217" s="32" t="s">
        <v>652</v>
      </c>
      <c r="C217" s="33" t="s">
        <v>653</v>
      </c>
      <c r="D217" s="34" t="s">
        <v>19</v>
      </c>
    </row>
    <row r="218" spans="1:4" ht="22.15" customHeight="1" x14ac:dyDescent="0.25">
      <c r="A218" s="31" t="s">
        <v>654</v>
      </c>
      <c r="B218" s="32" t="s">
        <v>655</v>
      </c>
      <c r="C218" s="33" t="s">
        <v>656</v>
      </c>
      <c r="D218" s="34" t="s">
        <v>12</v>
      </c>
    </row>
    <row r="219" spans="1:4" ht="22.15" customHeight="1" x14ac:dyDescent="0.25">
      <c r="A219" s="31" t="s">
        <v>657</v>
      </c>
      <c r="B219" s="32" t="s">
        <v>658</v>
      </c>
      <c r="C219" s="33" t="s">
        <v>659</v>
      </c>
      <c r="D219" s="34" t="s">
        <v>12</v>
      </c>
    </row>
    <row r="220" spans="1:4" ht="22.15" customHeight="1" x14ac:dyDescent="0.25">
      <c r="A220" s="31" t="s">
        <v>660</v>
      </c>
      <c r="B220" s="32" t="s">
        <v>661</v>
      </c>
      <c r="C220" s="33" t="s">
        <v>662</v>
      </c>
      <c r="D220" s="34" t="s">
        <v>8</v>
      </c>
    </row>
    <row r="221" spans="1:4" ht="22.15" customHeight="1" x14ac:dyDescent="0.25">
      <c r="A221" s="31" t="s">
        <v>663</v>
      </c>
      <c r="B221" s="32" t="s">
        <v>664</v>
      </c>
      <c r="C221" s="33" t="s">
        <v>665</v>
      </c>
      <c r="D221" s="34" t="s">
        <v>666</v>
      </c>
    </row>
    <row r="222" spans="1:4" ht="22.15" customHeight="1" x14ac:dyDescent="0.25">
      <c r="A222" s="31" t="s">
        <v>667</v>
      </c>
      <c r="B222" s="32" t="s">
        <v>668</v>
      </c>
      <c r="C222" s="33" t="s">
        <v>669</v>
      </c>
      <c r="D222" s="34" t="s">
        <v>8</v>
      </c>
    </row>
    <row r="223" spans="1:4" ht="22.15" customHeight="1" x14ac:dyDescent="0.25">
      <c r="A223" s="31" t="s">
        <v>670</v>
      </c>
      <c r="B223" s="32" t="s">
        <v>671</v>
      </c>
      <c r="C223" s="33" t="s">
        <v>672</v>
      </c>
      <c r="D223" s="34" t="s">
        <v>19</v>
      </c>
    </row>
    <row r="224" spans="1:4" ht="22.15" customHeight="1" x14ac:dyDescent="0.25">
      <c r="A224" s="31" t="s">
        <v>673</v>
      </c>
      <c r="B224" s="32" t="s">
        <v>674</v>
      </c>
      <c r="C224" s="33" t="s">
        <v>675</v>
      </c>
      <c r="D224" s="34" t="s">
        <v>8</v>
      </c>
    </row>
    <row r="225" spans="1:4" ht="22.15" customHeight="1" x14ac:dyDescent="0.25">
      <c r="A225" s="31" t="s">
        <v>676</v>
      </c>
      <c r="B225" s="32" t="s">
        <v>677</v>
      </c>
      <c r="C225" s="33" t="s">
        <v>678</v>
      </c>
      <c r="D225" s="34" t="s">
        <v>8</v>
      </c>
    </row>
    <row r="226" spans="1:4" ht="22.15" customHeight="1" x14ac:dyDescent="0.25">
      <c r="A226" s="31" t="s">
        <v>679</v>
      </c>
      <c r="B226" s="32" t="s">
        <v>680</v>
      </c>
      <c r="C226" s="33" t="s">
        <v>681</v>
      </c>
      <c r="D226" s="34" t="s">
        <v>19</v>
      </c>
    </row>
    <row r="227" spans="1:4" ht="22.15" customHeight="1" x14ac:dyDescent="0.25">
      <c r="A227" s="31" t="s">
        <v>682</v>
      </c>
      <c r="B227" s="32" t="s">
        <v>683</v>
      </c>
      <c r="C227" s="33" t="s">
        <v>684</v>
      </c>
      <c r="D227" s="34" t="s">
        <v>19</v>
      </c>
    </row>
    <row r="228" spans="1:4" ht="22.15" customHeight="1" x14ac:dyDescent="0.25">
      <c r="A228" s="31" t="s">
        <v>685</v>
      </c>
      <c r="B228" s="32" t="s">
        <v>686</v>
      </c>
      <c r="C228" s="33" t="s">
        <v>687</v>
      </c>
      <c r="D228" s="34" t="s">
        <v>19</v>
      </c>
    </row>
    <row r="229" spans="1:4" ht="22.15" customHeight="1" x14ac:dyDescent="0.25">
      <c r="A229" s="31" t="s">
        <v>688</v>
      </c>
      <c r="B229" s="32" t="s">
        <v>689</v>
      </c>
      <c r="C229" s="33" t="s">
        <v>690</v>
      </c>
      <c r="D229" s="34" t="s">
        <v>32</v>
      </c>
    </row>
    <row r="230" spans="1:4" ht="22.15" customHeight="1" x14ac:dyDescent="0.25">
      <c r="A230" s="31" t="s">
        <v>691</v>
      </c>
      <c r="B230" s="32" t="s">
        <v>692</v>
      </c>
      <c r="C230" s="33" t="s">
        <v>693</v>
      </c>
      <c r="D230" s="34" t="s">
        <v>19</v>
      </c>
    </row>
    <row r="231" spans="1:4" ht="22.15" customHeight="1" x14ac:dyDescent="0.25">
      <c r="A231" s="31" t="s">
        <v>694</v>
      </c>
      <c r="B231" s="32" t="s">
        <v>695</v>
      </c>
      <c r="C231" s="33" t="s">
        <v>696</v>
      </c>
      <c r="D231" s="34" t="s">
        <v>8</v>
      </c>
    </row>
    <row r="232" spans="1:4" ht="22.15" customHeight="1" x14ac:dyDescent="0.25">
      <c r="A232" s="31" t="s">
        <v>697</v>
      </c>
      <c r="B232" s="32" t="s">
        <v>698</v>
      </c>
      <c r="C232" s="33" t="s">
        <v>699</v>
      </c>
      <c r="D232" s="34" t="s">
        <v>8</v>
      </c>
    </row>
    <row r="233" spans="1:4" ht="22.15" customHeight="1" x14ac:dyDescent="0.25">
      <c r="A233" s="31" t="s">
        <v>700</v>
      </c>
      <c r="B233" s="32" t="s">
        <v>701</v>
      </c>
      <c r="C233" s="33" t="s">
        <v>702</v>
      </c>
      <c r="D233" s="34" t="s">
        <v>32</v>
      </c>
    </row>
    <row r="234" spans="1:4" ht="22.15" customHeight="1" x14ac:dyDescent="0.25">
      <c r="A234" s="31" t="s">
        <v>703</v>
      </c>
      <c r="B234" s="32" t="s">
        <v>704</v>
      </c>
      <c r="C234" s="33" t="s">
        <v>705</v>
      </c>
      <c r="D234" s="34" t="s">
        <v>19</v>
      </c>
    </row>
    <row r="235" spans="1:4" ht="22.15" customHeight="1" x14ac:dyDescent="0.25">
      <c r="A235" s="31" t="s">
        <v>706</v>
      </c>
      <c r="B235" s="32" t="s">
        <v>707</v>
      </c>
      <c r="C235" s="33" t="s">
        <v>708</v>
      </c>
      <c r="D235" s="34" t="s">
        <v>19</v>
      </c>
    </row>
    <row r="236" spans="1:4" ht="22.15" customHeight="1" x14ac:dyDescent="0.25">
      <c r="A236" s="31" t="s">
        <v>709</v>
      </c>
      <c r="B236" s="32" t="s">
        <v>710</v>
      </c>
      <c r="C236" s="33" t="s">
        <v>711</v>
      </c>
      <c r="D236" s="34" t="s">
        <v>12</v>
      </c>
    </row>
    <row r="237" spans="1:4" ht="22.15" customHeight="1" x14ac:dyDescent="0.25">
      <c r="A237" s="31" t="s">
        <v>712</v>
      </c>
      <c r="B237" s="32" t="s">
        <v>713</v>
      </c>
      <c r="C237" s="33" t="s">
        <v>714</v>
      </c>
      <c r="D237" s="34" t="s">
        <v>8</v>
      </c>
    </row>
    <row r="238" spans="1:4" ht="22.15" customHeight="1" x14ac:dyDescent="0.25">
      <c r="A238" s="31" t="s">
        <v>715</v>
      </c>
      <c r="B238" s="32" t="s">
        <v>716</v>
      </c>
      <c r="C238" s="33" t="s">
        <v>717</v>
      </c>
      <c r="D238" s="34" t="s">
        <v>12</v>
      </c>
    </row>
    <row r="239" spans="1:4" ht="22.15" customHeight="1" x14ac:dyDescent="0.25">
      <c r="A239" s="31" t="s">
        <v>718</v>
      </c>
      <c r="B239" s="32" t="s">
        <v>719</v>
      </c>
      <c r="C239" s="33" t="s">
        <v>720</v>
      </c>
      <c r="D239" s="34" t="s">
        <v>721</v>
      </c>
    </row>
    <row r="240" spans="1:4" ht="22.15" customHeight="1" x14ac:dyDescent="0.25">
      <c r="A240" s="38" t="s">
        <v>722</v>
      </c>
      <c r="B240" s="32" t="s">
        <v>723</v>
      </c>
      <c r="C240" s="33" t="s">
        <v>724</v>
      </c>
      <c r="D240" s="34" t="s">
        <v>32</v>
      </c>
    </row>
    <row r="241" spans="1:4" ht="22.15" customHeight="1" x14ac:dyDescent="0.25">
      <c r="A241" s="31" t="s">
        <v>725</v>
      </c>
      <c r="B241" s="32" t="s">
        <v>726</v>
      </c>
      <c r="C241" s="33" t="s">
        <v>727</v>
      </c>
      <c r="D241" s="34" t="s">
        <v>32</v>
      </c>
    </row>
    <row r="242" spans="1:4" ht="22.15" customHeight="1" x14ac:dyDescent="0.25">
      <c r="A242" s="31" t="s">
        <v>728</v>
      </c>
      <c r="B242" s="32" t="s">
        <v>729</v>
      </c>
      <c r="C242" s="33" t="s">
        <v>730</v>
      </c>
      <c r="D242" s="34" t="s">
        <v>8</v>
      </c>
    </row>
    <row r="243" spans="1:4" ht="22.15" customHeight="1" x14ac:dyDescent="0.25">
      <c r="A243" s="31" t="s">
        <v>731</v>
      </c>
      <c r="B243" s="32" t="s">
        <v>732</v>
      </c>
      <c r="C243" s="33" t="s">
        <v>733</v>
      </c>
      <c r="D243" s="34" t="s">
        <v>19</v>
      </c>
    </row>
    <row r="244" spans="1:4" ht="22.15" customHeight="1" x14ac:dyDescent="0.25">
      <c r="A244" s="31" t="s">
        <v>734</v>
      </c>
      <c r="B244" s="32" t="s">
        <v>735</v>
      </c>
      <c r="C244" s="33" t="s">
        <v>736</v>
      </c>
      <c r="D244" s="34" t="s">
        <v>32</v>
      </c>
    </row>
    <row r="245" spans="1:4" ht="22.15" customHeight="1" x14ac:dyDescent="0.25">
      <c r="A245" s="31" t="s">
        <v>737</v>
      </c>
      <c r="B245" s="32" t="s">
        <v>738</v>
      </c>
      <c r="C245" s="33" t="s">
        <v>739</v>
      </c>
      <c r="D245" s="34" t="s">
        <v>8</v>
      </c>
    </row>
    <row r="246" spans="1:4" ht="22.15" customHeight="1" x14ac:dyDescent="0.25">
      <c r="A246" s="31" t="s">
        <v>740</v>
      </c>
      <c r="B246" s="32" t="s">
        <v>741</v>
      </c>
      <c r="C246" s="33" t="s">
        <v>742</v>
      </c>
      <c r="D246" s="34" t="s">
        <v>32</v>
      </c>
    </row>
    <row r="247" spans="1:4" ht="22.15" customHeight="1" x14ac:dyDescent="0.25">
      <c r="A247" s="31" t="s">
        <v>743</v>
      </c>
      <c r="B247" s="32" t="s">
        <v>744</v>
      </c>
      <c r="C247" s="33" t="s">
        <v>745</v>
      </c>
      <c r="D247" s="34" t="s">
        <v>32</v>
      </c>
    </row>
    <row r="248" spans="1:4" ht="22.15" customHeight="1" x14ac:dyDescent="0.25">
      <c r="A248" s="31" t="s">
        <v>746</v>
      </c>
      <c r="B248" s="32" t="s">
        <v>747</v>
      </c>
      <c r="C248" s="33" t="s">
        <v>748</v>
      </c>
      <c r="D248" s="34" t="s">
        <v>19</v>
      </c>
    </row>
    <row r="249" spans="1:4" ht="22.15" customHeight="1" x14ac:dyDescent="0.25">
      <c r="A249" s="31" t="s">
        <v>749</v>
      </c>
      <c r="B249" s="32" t="s">
        <v>750</v>
      </c>
      <c r="C249" s="33" t="s">
        <v>751</v>
      </c>
      <c r="D249" s="34" t="s">
        <v>19</v>
      </c>
    </row>
    <row r="250" spans="1:4" ht="22.15" customHeight="1" x14ac:dyDescent="0.25">
      <c r="A250" s="31" t="s">
        <v>752</v>
      </c>
      <c r="B250" s="32" t="s">
        <v>753</v>
      </c>
      <c r="C250" s="33" t="s">
        <v>754</v>
      </c>
      <c r="D250" s="34" t="s">
        <v>8</v>
      </c>
    </row>
    <row r="251" spans="1:4" ht="22.15" customHeight="1" x14ac:dyDescent="0.25">
      <c r="A251" s="31" t="s">
        <v>755</v>
      </c>
      <c r="B251" s="32" t="s">
        <v>756</v>
      </c>
      <c r="C251" s="33" t="s">
        <v>757</v>
      </c>
      <c r="D251" s="34" t="s">
        <v>19</v>
      </c>
    </row>
    <row r="252" spans="1:4" ht="22.15" customHeight="1" x14ac:dyDescent="0.25">
      <c r="A252" s="31" t="s">
        <v>758</v>
      </c>
      <c r="B252" s="32" t="s">
        <v>759</v>
      </c>
      <c r="C252" s="33" t="s">
        <v>760</v>
      </c>
      <c r="D252" s="34" t="s">
        <v>19</v>
      </c>
    </row>
    <row r="253" spans="1:4" ht="22.15" customHeight="1" x14ac:dyDescent="0.25">
      <c r="A253" s="31" t="s">
        <v>761</v>
      </c>
      <c r="B253" s="32" t="s">
        <v>762</v>
      </c>
      <c r="C253" s="33" t="s">
        <v>763</v>
      </c>
      <c r="D253" s="34" t="s">
        <v>8</v>
      </c>
    </row>
    <row r="254" spans="1:4" ht="22.15" customHeight="1" x14ac:dyDescent="0.25">
      <c r="A254" s="39" t="s">
        <v>764</v>
      </c>
      <c r="B254" s="32" t="s">
        <v>765</v>
      </c>
      <c r="C254" s="33" t="s">
        <v>766</v>
      </c>
      <c r="D254" s="34" t="s">
        <v>12</v>
      </c>
    </row>
    <row r="255" spans="1:4" ht="22.15" customHeight="1" x14ac:dyDescent="0.25">
      <c r="A255" s="31" t="s">
        <v>767</v>
      </c>
      <c r="B255" s="32" t="s">
        <v>768</v>
      </c>
      <c r="C255" s="33" t="s">
        <v>769</v>
      </c>
      <c r="D255" s="34" t="s">
        <v>32</v>
      </c>
    </row>
    <row r="256" spans="1:4" ht="22.15" customHeight="1" x14ac:dyDescent="0.25">
      <c r="A256" s="39" t="s">
        <v>770</v>
      </c>
      <c r="B256" s="32" t="s">
        <v>771</v>
      </c>
      <c r="C256" s="33" t="s">
        <v>772</v>
      </c>
      <c r="D256" s="34" t="s">
        <v>19</v>
      </c>
    </row>
    <row r="257" spans="1:1" ht="3" customHeight="1" x14ac:dyDescent="0.25">
      <c r="A257" s="40"/>
    </row>
    <row r="258" spans="1:1" ht="20.100000000000001" customHeight="1" x14ac:dyDescent="0.25">
      <c r="A258" s="41" t="s">
        <v>773</v>
      </c>
    </row>
  </sheetData>
  <mergeCells count="1">
    <mergeCell ref="A1:D1"/>
  </mergeCells>
  <phoneticPr fontId="2" type="noConversion"/>
  <printOptions horizontalCentered="1"/>
  <pageMargins left="0.39370078740157483" right="0.39370078740157483" top="0.78740157480314965" bottom="0.78740157480314965" header="0.51181102362204722" footer="0.39370078740157483"/>
  <pageSetup paperSize="9" orientation="portrait" r:id="rId1"/>
  <headerFooter alignWithMargins="0">
    <oddFooter>&amp;C&amp;"Times New Roman,標準"&amp;P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FOA</vt:lpstr>
      <vt:lpstr>國家代碼與地區對照表</vt:lpstr>
      <vt:lpstr>FOA!Print_Area</vt:lpstr>
      <vt:lpstr>國家代碼與地區對照表!Print_Titles</vt:lpstr>
    </vt:vector>
  </TitlesOfParts>
  <Company>CBC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姚子青</dc:creator>
  <cp:lastModifiedBy>盧志典</cp:lastModifiedBy>
  <cp:lastPrinted>2015-12-24T02:20:59Z</cp:lastPrinted>
  <dcterms:created xsi:type="dcterms:W3CDTF">2015-05-11T03:40:45Z</dcterms:created>
  <dcterms:modified xsi:type="dcterms:W3CDTF">2020-02-06T02:46:51Z</dcterms:modified>
</cp:coreProperties>
</file>