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70" yWindow="510" windowWidth="14550" windowHeight="7770"/>
  </bookViews>
  <sheets>
    <sheet name="FIN2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>#REF!</definedName>
    <definedName name="_xlnm.Print_Area" localSheetId="0">'FIN2'!$B$1:$F$64</definedName>
    <definedName name="_xlnm.Print_Titles" localSheetId="0">'FIN2'!$7:$8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/>
</workbook>
</file>

<file path=xl/calcChain.xml><?xml version="1.0" encoding="utf-8"?>
<calcChain xmlns="http://schemas.openxmlformats.org/spreadsheetml/2006/main">
  <c r="H30" i="1" l="1"/>
  <c r="J30" i="1" s="1"/>
  <c r="H28" i="1"/>
  <c r="J28" i="1" s="1"/>
  <c r="H26" i="1"/>
  <c r="J26" i="1" s="1"/>
  <c r="J9" i="1" l="1"/>
  <c r="BA1" i="1"/>
  <c r="BB1" i="1" s="1"/>
  <c r="F1" i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A19" i="1" s="1"/>
  <c r="H20" i="1"/>
  <c r="J20" i="1" s="1"/>
  <c r="A20" i="1" s="1"/>
  <c r="H23" i="1"/>
  <c r="J23" i="1" s="1"/>
  <c r="H24" i="1"/>
  <c r="J24" i="1" s="1"/>
  <c r="H25" i="1"/>
  <c r="J25" i="1" s="1"/>
  <c r="H29" i="1"/>
  <c r="J29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44" i="1"/>
  <c r="J44" i="1" s="1"/>
  <c r="H45" i="1"/>
  <c r="J45" i="1" s="1"/>
  <c r="H46" i="1"/>
  <c r="J46" i="1" s="1"/>
  <c r="H47" i="1"/>
  <c r="J47" i="1" s="1"/>
  <c r="A47" i="1" s="1"/>
  <c r="H48" i="1"/>
  <c r="J48" i="1" s="1"/>
  <c r="A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A56" i="1" s="1"/>
  <c r="H57" i="1"/>
  <c r="J57" i="1" s="1"/>
  <c r="A57" i="1" s="1"/>
  <c r="H58" i="1"/>
  <c r="J58" i="1" s="1"/>
  <c r="BC1" i="1" l="1"/>
  <c r="BD1" i="1"/>
  <c r="BE1" i="1" l="1"/>
</calcChain>
</file>

<file path=xl/sharedStrings.xml><?xml version="1.0" encoding="utf-8"?>
<sst xmlns="http://schemas.openxmlformats.org/spreadsheetml/2006/main" count="93" uniqueCount="93">
  <si>
    <t>千美元</t>
    <phoneticPr fontId="2" type="noConversion"/>
  </si>
  <si>
    <t>會                     計                     科                     目</t>
    <phoneticPr fontId="3" type="noConversion"/>
  </si>
  <si>
    <t>金      額</t>
    <phoneticPr fontId="3" type="noConversion"/>
  </si>
  <si>
    <t>編號</t>
    <phoneticPr fontId="3" type="noConversion"/>
  </si>
  <si>
    <t>名                                   稱</t>
    <phoneticPr fontId="3" type="noConversion"/>
  </si>
  <si>
    <t>營業收入</t>
    <phoneticPr fontId="2" type="noConversion"/>
  </si>
  <si>
    <t>保費收入</t>
    <phoneticPr fontId="2" type="noConversion"/>
  </si>
  <si>
    <t>簽單保費收入</t>
    <phoneticPr fontId="2" type="noConversion"/>
  </si>
  <si>
    <t>再保費收入</t>
    <phoneticPr fontId="2" type="noConversion"/>
  </si>
  <si>
    <t>減：再保費支出</t>
    <phoneticPr fontId="2" type="noConversion"/>
  </si>
  <si>
    <t>再保佣金收入</t>
    <phoneticPr fontId="2" type="noConversion"/>
  </si>
  <si>
    <t>手續費收入</t>
    <phoneticPr fontId="2" type="noConversion"/>
  </si>
  <si>
    <t>淨投資損益</t>
    <phoneticPr fontId="2" type="noConversion"/>
  </si>
  <si>
    <t>利息收入</t>
    <phoneticPr fontId="2" type="noConversion"/>
  </si>
  <si>
    <t>透過損益按公允價值衡量之金融資產及負債損益</t>
    <phoneticPr fontId="2" type="noConversion"/>
  </si>
  <si>
    <t>採用權益法認列之關聯企業及合資損益之份額</t>
    <phoneticPr fontId="2" type="noConversion"/>
  </si>
  <si>
    <t>兌換損益─投資</t>
    <phoneticPr fontId="2" type="noConversion"/>
  </si>
  <si>
    <t>投資性不動產損益</t>
    <phoneticPr fontId="2" type="noConversion"/>
  </si>
  <si>
    <t>其他淨投資損益</t>
    <phoneticPr fontId="2" type="noConversion"/>
  </si>
  <si>
    <t>其他營業收入</t>
    <phoneticPr fontId="2" type="noConversion"/>
  </si>
  <si>
    <t>41000</t>
    <phoneticPr fontId="2" type="noConversion"/>
  </si>
  <si>
    <t>營業收入合計</t>
    <phoneticPr fontId="2" type="noConversion"/>
  </si>
  <si>
    <t>營業成本</t>
    <phoneticPr fontId="2" type="noConversion"/>
  </si>
  <si>
    <t>51200</t>
    <phoneticPr fontId="2" type="noConversion"/>
  </si>
  <si>
    <t>保險賠款與給付</t>
    <phoneticPr fontId="2" type="noConversion"/>
  </si>
  <si>
    <t>減：攤回再保賠款與給付</t>
    <phoneticPr fontId="2" type="noConversion"/>
  </si>
  <si>
    <t>51380</t>
    <phoneticPr fontId="2" type="noConversion"/>
  </si>
  <si>
    <t>承保費用</t>
    <phoneticPr fontId="2" type="noConversion"/>
  </si>
  <si>
    <t>佣金費用</t>
    <phoneticPr fontId="2" type="noConversion"/>
  </si>
  <si>
    <t>其他營業成本</t>
    <phoneticPr fontId="2" type="noConversion"/>
  </si>
  <si>
    <t>51000</t>
    <phoneticPr fontId="2" type="noConversion"/>
  </si>
  <si>
    <t>營業成本合計</t>
    <phoneticPr fontId="2" type="noConversion"/>
  </si>
  <si>
    <t>營業費用</t>
    <phoneticPr fontId="2" type="noConversion"/>
  </si>
  <si>
    <t>營業利益 (損失)</t>
    <phoneticPr fontId="2" type="noConversion"/>
  </si>
  <si>
    <t>營業外收入及支出</t>
    <phoneticPr fontId="2" type="noConversion"/>
  </si>
  <si>
    <t>本期稅前純益 (純損)</t>
    <phoneticPr fontId="2" type="noConversion"/>
  </si>
  <si>
    <t>所得稅費用 (利益)</t>
    <phoneticPr fontId="2" type="noConversion"/>
  </si>
  <si>
    <t>本期淨利 (淨損)</t>
    <phoneticPr fontId="2" type="noConversion"/>
  </si>
  <si>
    <t>其他綜合損益 (稅後淨額)</t>
    <phoneticPr fontId="2" type="noConversion"/>
  </si>
  <si>
    <t>84000</t>
    <phoneticPr fontId="2" type="noConversion"/>
  </si>
  <si>
    <t>本期其他綜合損益 (稅後淨額)</t>
    <phoneticPr fontId="2" type="noConversion"/>
  </si>
  <si>
    <t>本期綜合損益總額</t>
    <phoneticPr fontId="2" type="noConversion"/>
  </si>
  <si>
    <t>註：</t>
    <phoneticPr fontId="2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</si>
  <si>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</si>
  <si>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</si>
  <si>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</si>
  <si>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FIL2</t>
    <phoneticPr fontId="2" type="noConversion"/>
  </si>
  <si>
    <t>檢核註記</t>
    <phoneticPr fontId="3" type="noConversion"/>
  </si>
  <si>
    <t>66000</t>
    <phoneticPr fontId="2" type="noConversion"/>
  </si>
  <si>
    <r>
      <rPr>
        <sz val="12"/>
        <rFont val="新細明體"/>
        <family val="1"/>
        <charset val="136"/>
      </rPr>
      <t>報表日期：</t>
    </r>
    <phoneticPr fontId="2" type="noConversion"/>
  </si>
  <si>
    <t>報表編號：</t>
    <phoneticPr fontId="2" type="noConversion"/>
  </si>
  <si>
    <t>報表名稱：</t>
    <phoneticPr fontId="2" type="noConversion"/>
  </si>
  <si>
    <t>單          位：</t>
    <phoneticPr fontId="2" type="noConversion"/>
  </si>
  <si>
    <t>公司代號：</t>
    <phoneticPr fontId="3" type="noConversion"/>
  </si>
  <si>
    <t>1. 資料範圍：自本會計年度1月1日起至本月底止。</t>
  </si>
  <si>
    <t>2. 本表會計科目之定義，請參閱「保險業財務報告編製準則」及「人壽保險業會計制度範本」。</t>
  </si>
  <si>
    <t>3. 本表金額請以等值千美元填列，各外幣間轉換匯率無特定規範。</t>
  </si>
  <si>
    <t>4. 灰色網底儲存格不需填列。</t>
  </si>
  <si>
    <t>透過其他綜合損益按公允價值衡量之金融資產已實現損益</t>
    <phoneticPr fontId="2" type="noConversion"/>
  </si>
  <si>
    <t>除列按攤銷後成本衡量之金融資產淨損益</t>
    <phoneticPr fontId="2" type="noConversion"/>
  </si>
  <si>
    <t>投資之預期信用減損損失及迴轉利益</t>
    <phoneticPr fontId="2" type="noConversion"/>
  </si>
  <si>
    <t>金融資產重分類損益</t>
    <phoneticPr fontId="2" type="noConversion"/>
  </si>
  <si>
    <t>民國107年  月</t>
    <phoneticPr fontId="2" type="noConversion"/>
  </si>
  <si>
    <t>107年1月版</t>
    <phoneticPr fontId="3" type="noConversion"/>
  </si>
  <si>
    <t>41527</t>
    <phoneticPr fontId="2" type="noConversion"/>
  </si>
  <si>
    <t>41526</t>
    <phoneticPr fontId="2" type="noConversion"/>
  </si>
  <si>
    <t>41585</t>
    <phoneticPr fontId="2" type="noConversion"/>
  </si>
  <si>
    <t>41528</t>
    <phoneticPr fontId="2" type="noConversion"/>
  </si>
  <si>
    <t>41600</t>
    <phoneticPr fontId="2" type="noConversion"/>
  </si>
  <si>
    <t xml:space="preserve"> 41595</t>
    <phoneticPr fontId="2" type="noConversion"/>
  </si>
  <si>
    <t>減：未滿期保費準備淨變動</t>
    <phoneticPr fontId="2" type="noConversion"/>
  </si>
  <si>
    <t>自留滿期保費收入</t>
    <phoneticPr fontId="2" type="noConversion"/>
  </si>
  <si>
    <t>其他投資減損損失及迴轉利益</t>
    <phoneticPr fontId="2" type="noConversion"/>
  </si>
  <si>
    <t>採用覆蓋法重分類之損益</t>
    <phoneticPr fontId="2" type="noConversion"/>
  </si>
  <si>
    <t>自留保險賠款與給付</t>
    <phoneticPr fontId="2" type="noConversion"/>
  </si>
  <si>
    <t>具金融商品性質之保險契約準備淨變動</t>
    <phoneticPr fontId="2" type="noConversion"/>
  </si>
  <si>
    <t>51700</t>
    <phoneticPr fontId="2" type="noConversion"/>
  </si>
  <si>
    <t>財務成本</t>
    <phoneticPr fontId="2" type="noConversion"/>
  </si>
  <si>
    <r>
      <t>FI</t>
    </r>
    <r>
      <rPr>
        <sz val="12"/>
        <rFont val="新細明體"/>
        <family val="1"/>
        <charset val="136"/>
      </rPr>
      <t>N</t>
    </r>
    <r>
      <rPr>
        <sz val="12"/>
        <rFont val="新細明體"/>
        <family val="1"/>
        <charset val="136"/>
      </rPr>
      <t>2</t>
    </r>
    <phoneticPr fontId="2" type="noConversion"/>
  </si>
  <si>
    <t>產險業國際保險業務分公司綜合損益表</t>
    <phoneticPr fontId="2" type="noConversion"/>
  </si>
  <si>
    <t>51320</t>
    <phoneticPr fontId="2" type="noConversion"/>
  </si>
  <si>
    <t>賠款準備淨變動</t>
    <phoneticPr fontId="2" type="noConversion"/>
  </si>
  <si>
    <t>51330</t>
    <phoneticPr fontId="2" type="noConversion"/>
  </si>
  <si>
    <t>責任準備淨變動</t>
    <phoneticPr fontId="2" type="noConversion"/>
  </si>
  <si>
    <t>51340</t>
    <phoneticPr fontId="2" type="noConversion"/>
  </si>
  <si>
    <t>特別準備淨變動</t>
    <phoneticPr fontId="2" type="noConversion"/>
  </si>
  <si>
    <t>51350</t>
    <phoneticPr fontId="2" type="noConversion"/>
  </si>
  <si>
    <t>保費不足準備淨變動</t>
    <phoneticPr fontId="2" type="noConversion"/>
  </si>
  <si>
    <t>51360</t>
    <phoneticPr fontId="2" type="noConversion"/>
  </si>
  <si>
    <t>負債適足準備淨變動</t>
    <phoneticPr fontId="2" type="noConversion"/>
  </si>
  <si>
    <t>51370</t>
    <phoneticPr fontId="2" type="noConversion"/>
  </si>
  <si>
    <t>其他準備淨變動</t>
    <phoneticPr fontId="2" type="noConversion"/>
  </si>
  <si>
    <t>其他保險負債淨變動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</si>
</sst>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2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00FF"/>
      <name val="Times New Roman"/>
      <family val="1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2B2B2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0">
    <xf numFmtId="0" fontId="0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4" fillId="23" borderId="7" applyNumberFormat="0" applyFon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9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9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30" fillId="0" borderId="0">
      <alignment horizontal="center"/>
    </xf>
    <xf numFmtId="0" fontId="30" fillId="0" borderId="0">
      <alignment horizontal="left"/>
    </xf>
    <xf numFmtId="0" fontId="30" fillId="0" borderId="0">
      <alignment horizontal="left"/>
    </xf>
    <xf numFmtId="177" fontId="31" fillId="0" borderId="10">
      <alignment horizontal="right"/>
    </xf>
  </cellStyleXfs>
  <cellXfs count="58">
    <xf numFmtId="0" fontId="0" fillId="0" borderId="0" xfId="0">
      <alignment vertical="center"/>
    </xf>
    <xf numFmtId="0" fontId="32" fillId="0" borderId="0" xfId="0" applyFont="1" applyFill="1" applyBorder="1">
      <alignment vertical="center"/>
    </xf>
    <xf numFmtId="0" fontId="32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176" fontId="34" fillId="24" borderId="11" xfId="0" applyNumberFormat="1" applyFont="1" applyFill="1" applyBorder="1">
      <alignment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2" fillId="0" borderId="0" xfId="0" applyFont="1" applyBorder="1">
      <alignment vertical="center"/>
    </xf>
    <xf numFmtId="176" fontId="32" fillId="0" borderId="0" xfId="0" applyNumberFormat="1" applyFont="1">
      <alignment vertical="center"/>
    </xf>
    <xf numFmtId="0" fontId="5" fillId="0" borderId="0" xfId="0" applyFont="1" applyAlignment="1" applyProtection="1">
      <protection locked="0"/>
    </xf>
    <xf numFmtId="0" fontId="5" fillId="0" borderId="0" xfId="162" applyFont="1" applyProtection="1">
      <protection locked="0"/>
    </xf>
    <xf numFmtId="0" fontId="5" fillId="0" borderId="0" xfId="162" applyFont="1"/>
    <xf numFmtId="0" fontId="29" fillId="0" borderId="0" xfId="0" applyFont="1" applyAlignment="1"/>
    <xf numFmtId="0" fontId="35" fillId="0" borderId="0" xfId="0" applyFont="1" applyAlignment="1">
      <alignment vertical="center"/>
    </xf>
    <xf numFmtId="0" fontId="36" fillId="0" borderId="0" xfId="162" applyFont="1"/>
    <xf numFmtId="0" fontId="35" fillId="0" borderId="0" xfId="0" applyFont="1">
      <alignment vertical="center"/>
    </xf>
    <xf numFmtId="0" fontId="35" fillId="0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6" fontId="39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39" fillId="25" borderId="11" xfId="0" applyNumberFormat="1" applyFont="1" applyFill="1" applyBorder="1" applyAlignment="1" applyProtection="1">
      <alignment horizontal="right" vertical="center"/>
      <protection locked="0"/>
    </xf>
    <xf numFmtId="176" fontId="39" fillId="24" borderId="11" xfId="0" applyNumberFormat="1" applyFont="1" applyFill="1" applyBorder="1" applyAlignment="1">
      <alignment horizontal="right" vertical="center"/>
    </xf>
    <xf numFmtId="0" fontId="40" fillId="0" borderId="11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11" xfId="163" applyFont="1" applyFill="1" applyBorder="1">
      <alignment vertical="center"/>
    </xf>
    <xf numFmtId="0" fontId="38" fillId="0" borderId="11" xfId="163" applyNumberFormat="1" applyFont="1" applyFill="1" applyBorder="1" applyAlignment="1">
      <alignment vertical="center"/>
    </xf>
    <xf numFmtId="0" fontId="38" fillId="0" borderId="11" xfId="163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33" fillId="0" borderId="13" xfId="0" applyFont="1" applyFill="1" applyBorder="1" applyAlignment="1">
      <alignment horizontal="left" vertical="center"/>
    </xf>
    <xf numFmtId="0" fontId="33" fillId="0" borderId="13" xfId="0" applyFont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1" xfId="163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2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1" fillId="0" borderId="0" xfId="158" applyNumberFormat="1" applyFont="1" applyAlignment="1">
      <alignment horizontal="distributed" vertical="center"/>
    </xf>
    <xf numFmtId="49" fontId="4" fillId="25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158" applyFont="1" applyAlignment="1" applyProtection="1">
      <alignment horizontal="distributed" vertical="center"/>
    </xf>
    <xf numFmtId="0" fontId="1" fillId="25" borderId="0" xfId="0" applyFont="1" applyFill="1" applyBorder="1" applyAlignment="1" applyProtection="1">
      <alignment vertical="center"/>
      <protection locked="0"/>
    </xf>
    <xf numFmtId="0" fontId="4" fillId="25" borderId="0" xfId="0" applyFont="1" applyFill="1" applyBorder="1" applyAlignment="1" applyProtection="1">
      <alignment vertical="center"/>
      <protection locked="0"/>
    </xf>
    <xf numFmtId="0" fontId="1" fillId="0" borderId="0" xfId="158" applyFont="1" applyAlignment="1" applyProtection="1">
      <alignment horizontal="distributed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2" fillId="0" borderId="14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</cellXfs>
  <cellStyles count="170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L64"/>
  <sheetViews>
    <sheetView tabSelected="1" topLeftCell="B1" zoomScaleNormal="100" workbookViewId="0">
      <selection activeCell="A16" sqref="A16"/>
    </sheetView>
  </sheetViews>
  <sheetFormatPr defaultColWidth="8.77734375" defaultRowHeight="16.5"/>
  <cols>
    <col min="1" max="1" width="8.6640625" style="2" customWidth="1"/>
    <col min="2" max="2" width="8.6640625" style="3" customWidth="1"/>
    <col min="3" max="3" width="2.6640625" style="4" customWidth="1"/>
    <col min="4" max="4" width="2.6640625" style="21" customWidth="1"/>
    <col min="5" max="5" width="47.21875" style="21" customWidth="1"/>
    <col min="6" max="6" width="13.6640625" style="1" customWidth="1"/>
    <col min="7" max="7" width="8.77734375" style="2" hidden="1" customWidth="1"/>
    <col min="8" max="8" width="7" style="2" hidden="1" customWidth="1"/>
    <col min="9" max="9" width="7.21875" style="2" hidden="1" customWidth="1"/>
    <col min="10" max="10" width="7" style="2" hidden="1" customWidth="1"/>
    <col min="11" max="11" width="7.21875" style="2" hidden="1" customWidth="1"/>
    <col min="12" max="13" width="7.88671875" style="2" hidden="1" customWidth="1"/>
    <col min="14" max="14" width="5.6640625" style="2" hidden="1" customWidth="1"/>
    <col min="15" max="15" width="7.21875" style="2" hidden="1" customWidth="1"/>
    <col min="16" max="16" width="7.33203125" style="2" hidden="1" customWidth="1"/>
    <col min="17" max="17" width="8.33203125" style="2" hidden="1" customWidth="1"/>
    <col min="18" max="18" width="8.6640625" style="2" hidden="1" customWidth="1"/>
    <col min="19" max="19" width="8.21875" style="2" hidden="1" customWidth="1"/>
    <col min="20" max="21" width="7.77734375" style="2" hidden="1" customWidth="1"/>
    <col min="22" max="22" width="8.109375" style="2" hidden="1" customWidth="1"/>
    <col min="23" max="23" width="9.21875" style="2" hidden="1" customWidth="1"/>
    <col min="24" max="24" width="5.88671875" style="2" hidden="1" customWidth="1"/>
    <col min="25" max="25" width="5.6640625" style="2" hidden="1" customWidth="1"/>
    <col min="26" max="26" width="6" style="2" hidden="1" customWidth="1"/>
    <col min="27" max="27" width="6.109375" style="2" hidden="1" customWidth="1"/>
    <col min="28" max="28" width="7.109375" style="2" hidden="1" customWidth="1"/>
    <col min="29" max="29" width="7.5546875" style="2" hidden="1" customWidth="1"/>
    <col min="30" max="30" width="7.88671875" style="2" hidden="1" customWidth="1"/>
    <col min="31" max="31" width="8.33203125" style="2" hidden="1" customWidth="1"/>
    <col min="32" max="32" width="8.77734375" style="2" hidden="1" customWidth="1"/>
    <col min="33" max="33" width="9.44140625" style="2" hidden="1" customWidth="1"/>
    <col min="34" max="34" width="10.33203125" style="2" hidden="1" customWidth="1"/>
    <col min="35" max="35" width="10.5546875" style="2" hidden="1" customWidth="1"/>
    <col min="36" max="36" width="10.88671875" style="2" hidden="1" customWidth="1"/>
    <col min="37" max="37" width="9.44140625" style="2" hidden="1" customWidth="1"/>
    <col min="38" max="38" width="7.5546875" style="2" hidden="1" customWidth="1"/>
    <col min="39" max="40" width="8.21875" style="2" hidden="1" customWidth="1"/>
    <col min="41" max="41" width="8.77734375" style="2" hidden="1" customWidth="1"/>
    <col min="42" max="42" width="9.44140625" style="2" hidden="1" customWidth="1"/>
    <col min="43" max="43" width="10" style="2" hidden="1" customWidth="1"/>
    <col min="44" max="44" width="11.109375" style="2" hidden="1" customWidth="1"/>
    <col min="45" max="46" width="11.21875" style="2" hidden="1" customWidth="1"/>
    <col min="47" max="47" width="12.109375" style="2" hidden="1" customWidth="1"/>
    <col min="48" max="48" width="12.33203125" style="2" hidden="1" customWidth="1"/>
    <col min="49" max="49" width="11.6640625" style="2" hidden="1" customWidth="1"/>
    <col min="50" max="50" width="7.5546875" style="2" hidden="1" customWidth="1"/>
    <col min="51" max="51" width="10.88671875" style="2" hidden="1" customWidth="1"/>
    <col min="52" max="52" width="11.44140625" style="2" hidden="1" customWidth="1"/>
    <col min="53" max="53" width="11.77734375" style="2" hidden="1" customWidth="1"/>
    <col min="54" max="54" width="11.6640625" style="2" hidden="1" customWidth="1"/>
    <col min="55" max="55" width="12.21875" style="2" hidden="1" customWidth="1"/>
    <col min="56" max="56" width="12.77734375" style="2" hidden="1" customWidth="1"/>
    <col min="57" max="57" width="12.6640625" style="2" hidden="1" customWidth="1"/>
    <col min="58" max="58" width="14.88671875" style="2" hidden="1" customWidth="1"/>
    <col min="59" max="59" width="15" style="2" hidden="1" customWidth="1"/>
    <col min="60" max="60" width="13.6640625" style="2" hidden="1" customWidth="1"/>
    <col min="61" max="61" width="6.109375" style="2" hidden="1" customWidth="1"/>
    <col min="62" max="62" width="0.21875" style="2" hidden="1" customWidth="1"/>
    <col min="63" max="63" width="9.21875" style="2" hidden="1" customWidth="1"/>
    <col min="64" max="64" width="8.88671875" style="2" customWidth="1"/>
    <col min="65" max="16384" width="8.77734375" style="2"/>
  </cols>
  <sheetData>
    <row r="1" spans="1:64" ht="19.899999999999999" customHeight="1">
      <c r="A1" s="31"/>
      <c r="B1" s="47" t="s">
        <v>53</v>
      </c>
      <c r="C1" s="47"/>
      <c r="D1" s="48"/>
      <c r="E1" s="48"/>
      <c r="F1" s="20" t="str">
        <f>IF(D1&lt;&gt;"",IF(LEN(D1)&lt;&gt;4,"銀行代號為4碼",""),"")</f>
        <v/>
      </c>
      <c r="BA1" s="13" t="str">
        <f>SUBSTITUTE(SUBSTITUTE(D2," ",""),"　","")</f>
        <v>民國107年月</v>
      </c>
      <c r="BB1" s="13" t="str">
        <f>LEFT(BA1,FIND("月",BA1,1))</f>
        <v>民國107年月</v>
      </c>
      <c r="BC1" s="14" t="str">
        <f>MID(BA1,FIND("民國",BA1,1)+2,FIND("年",BA1,1)-FIND("民國",BA1,1)-2)</f>
        <v>107</v>
      </c>
      <c r="BD1" s="14" t="str">
        <f>MID(BA1,FIND("年",BA1,1)+1,FIND("月",BA1,1)-FIND("年",BA1,1)-1)</f>
        <v/>
      </c>
      <c r="BE1" s="15" t="str">
        <f>(BC1+1911) &amp; RIGHT("0" &amp; BD1,2)</f>
        <v>20180</v>
      </c>
      <c r="BF1" s="16" t="s">
        <v>43</v>
      </c>
      <c r="BG1" s="17" t="s">
        <v>46</v>
      </c>
      <c r="BH1" s="16" t="s">
        <v>44</v>
      </c>
      <c r="BI1" s="18">
        <v>2</v>
      </c>
      <c r="BJ1" s="16" t="s">
        <v>45</v>
      </c>
    </row>
    <row r="2" spans="1:64" ht="19.899999999999999" customHeight="1">
      <c r="A2" s="32"/>
      <c r="B2" s="49" t="s">
        <v>49</v>
      </c>
      <c r="C2" s="49"/>
      <c r="D2" s="50" t="s">
        <v>62</v>
      </c>
      <c r="E2" s="51"/>
    </row>
    <row r="3" spans="1:64" ht="19.899999999999999" customHeight="1">
      <c r="A3" s="33"/>
      <c r="B3" s="52" t="s">
        <v>50</v>
      </c>
      <c r="C3" s="52"/>
      <c r="D3" s="53" t="s">
        <v>78</v>
      </c>
      <c r="E3" s="54"/>
    </row>
    <row r="4" spans="1:64" ht="19.899999999999999" customHeight="1">
      <c r="B4" s="52" t="s">
        <v>51</v>
      </c>
      <c r="C4" s="52"/>
      <c r="D4" s="53" t="s">
        <v>79</v>
      </c>
      <c r="E4" s="54"/>
    </row>
    <row r="5" spans="1:64" ht="19.899999999999999" customHeight="1">
      <c r="B5" s="52" t="s">
        <v>52</v>
      </c>
      <c r="C5" s="52"/>
      <c r="D5" s="54" t="s">
        <v>0</v>
      </c>
      <c r="E5" s="54"/>
    </row>
    <row r="6" spans="1:64" ht="19.899999999999999" customHeight="1">
      <c r="F6" s="5" t="s">
        <v>63</v>
      </c>
    </row>
    <row r="7" spans="1:64" ht="19.899999999999999" customHeight="1">
      <c r="A7" s="40" t="s">
        <v>47</v>
      </c>
      <c r="B7" s="55" t="s">
        <v>1</v>
      </c>
      <c r="C7" s="56"/>
      <c r="D7" s="56"/>
      <c r="E7" s="57"/>
      <c r="F7" s="44" t="s">
        <v>2</v>
      </c>
    </row>
    <row r="8" spans="1:64" ht="19.899999999999999" customHeight="1">
      <c r="A8" s="40"/>
      <c r="B8" s="34" t="s">
        <v>3</v>
      </c>
      <c r="C8" s="45" t="s">
        <v>4</v>
      </c>
      <c r="D8" s="45"/>
      <c r="E8" s="46"/>
      <c r="F8" s="44"/>
    </row>
    <row r="9" spans="1:64" ht="19.899999999999999" customHeight="1">
      <c r="A9" s="28"/>
      <c r="B9" s="35"/>
      <c r="C9" s="7" t="s">
        <v>5</v>
      </c>
      <c r="D9" s="22"/>
      <c r="E9" s="36"/>
      <c r="F9" s="6"/>
      <c r="H9" s="12"/>
      <c r="J9" s="19" t="str">
        <f>IF(ISERROR(SUM(H9)),"請輸入整數",IF(SUM(F9)=SUM(H9),"","請輸入整數"))</f>
        <v/>
      </c>
    </row>
    <row r="10" spans="1:64" ht="19.899999999999999" customHeight="1">
      <c r="A10" s="29"/>
      <c r="B10" s="35">
        <v>41100</v>
      </c>
      <c r="C10" s="22"/>
      <c r="D10" s="7" t="s">
        <v>6</v>
      </c>
      <c r="E10" s="36"/>
      <c r="F10" s="23"/>
      <c r="H10" s="12">
        <f t="shared" ref="H10:H58" si="0">INT(F10)</f>
        <v>0</v>
      </c>
      <c r="J10" s="19" t="str">
        <f t="shared" ref="J10:J58" si="1">IF(ISERROR(SUM(H10)),"請輸入整數",IF(SUM(F10)=SUM(H10),"","請輸入整數"))</f>
        <v/>
      </c>
    </row>
    <row r="11" spans="1:64" ht="19.899999999999999" customHeight="1">
      <c r="A11" s="28"/>
      <c r="B11" s="35">
        <v>41110</v>
      </c>
      <c r="C11" s="22"/>
      <c r="D11" s="22"/>
      <c r="E11" s="37" t="s">
        <v>7</v>
      </c>
      <c r="F11" s="24"/>
      <c r="H11" s="12">
        <f t="shared" si="0"/>
        <v>0</v>
      </c>
      <c r="J11" s="19" t="str">
        <f t="shared" si="1"/>
        <v/>
      </c>
    </row>
    <row r="12" spans="1:64" ht="19.899999999999999" customHeight="1">
      <c r="A12" s="28"/>
      <c r="B12" s="35">
        <v>41120</v>
      </c>
      <c r="C12" s="22"/>
      <c r="D12" s="22"/>
      <c r="E12" s="37" t="s">
        <v>8</v>
      </c>
      <c r="F12" s="24"/>
      <c r="H12" s="12">
        <f t="shared" si="0"/>
        <v>0</v>
      </c>
      <c r="J12" s="19" t="str">
        <f t="shared" si="1"/>
        <v/>
      </c>
    </row>
    <row r="13" spans="1:64" ht="19.899999999999999" customHeight="1">
      <c r="A13" s="28"/>
      <c r="B13" s="35">
        <v>51100</v>
      </c>
      <c r="C13" s="22"/>
      <c r="D13" s="8" t="s">
        <v>9</v>
      </c>
      <c r="E13" s="36"/>
      <c r="F13" s="24"/>
      <c r="H13" s="12">
        <f t="shared" si="0"/>
        <v>0</v>
      </c>
      <c r="J13" s="19" t="str">
        <f t="shared" si="1"/>
        <v/>
      </c>
    </row>
    <row r="14" spans="1:64" ht="19.899999999999999" customHeight="1">
      <c r="A14" s="28"/>
      <c r="B14" s="35">
        <v>51310</v>
      </c>
      <c r="C14" s="22"/>
      <c r="D14" s="8" t="s">
        <v>70</v>
      </c>
      <c r="E14" s="36"/>
      <c r="F14" s="24"/>
      <c r="H14" s="12">
        <f t="shared" si="0"/>
        <v>0</v>
      </c>
      <c r="J14" s="19" t="str">
        <f t="shared" si="1"/>
        <v/>
      </c>
      <c r="BL14" s="19"/>
    </row>
    <row r="15" spans="1:64" ht="19.899999999999999" customHeight="1">
      <c r="A15" s="28"/>
      <c r="B15" s="35">
        <v>41130</v>
      </c>
      <c r="C15" s="22"/>
      <c r="D15" s="8" t="s">
        <v>71</v>
      </c>
      <c r="E15" s="36"/>
      <c r="F15" s="23"/>
      <c r="H15" s="12">
        <f t="shared" si="0"/>
        <v>0</v>
      </c>
      <c r="J15" s="19" t="str">
        <f t="shared" si="1"/>
        <v/>
      </c>
      <c r="BL15" s="19"/>
    </row>
    <row r="16" spans="1:64" ht="19.899999999999999" customHeight="1">
      <c r="A16" s="28"/>
      <c r="B16" s="35">
        <v>41300</v>
      </c>
      <c r="C16" s="22"/>
      <c r="D16" s="8" t="s">
        <v>10</v>
      </c>
      <c r="E16" s="36"/>
      <c r="F16" s="24"/>
      <c r="H16" s="12">
        <f t="shared" si="0"/>
        <v>0</v>
      </c>
      <c r="J16" s="19" t="str">
        <f t="shared" si="1"/>
        <v/>
      </c>
    </row>
    <row r="17" spans="1:64" ht="19.899999999999999" customHeight="1">
      <c r="A17" s="28"/>
      <c r="B17" s="35">
        <v>41400</v>
      </c>
      <c r="C17" s="22"/>
      <c r="D17" s="8" t="s">
        <v>11</v>
      </c>
      <c r="E17" s="36"/>
      <c r="F17" s="24"/>
      <c r="H17" s="12">
        <f t="shared" si="0"/>
        <v>0</v>
      </c>
      <c r="J17" s="19" t="str">
        <f t="shared" si="1"/>
        <v/>
      </c>
    </row>
    <row r="18" spans="1:64" ht="19.899999999999999" customHeight="1">
      <c r="A18" s="28"/>
      <c r="B18" s="35">
        <v>41500</v>
      </c>
      <c r="C18" s="22"/>
      <c r="D18" s="8" t="s">
        <v>12</v>
      </c>
      <c r="E18" s="36"/>
      <c r="F18" s="23"/>
      <c r="H18" s="12">
        <f t="shared" si="0"/>
        <v>0</v>
      </c>
      <c r="J18" s="19" t="str">
        <f t="shared" si="1"/>
        <v/>
      </c>
    </row>
    <row r="19" spans="1:64" ht="19.899999999999999" customHeight="1">
      <c r="A19" s="28" t="str">
        <f>J19</f>
        <v/>
      </c>
      <c r="B19" s="35">
        <v>41510</v>
      </c>
      <c r="C19" s="22"/>
      <c r="D19" s="9"/>
      <c r="E19" s="38" t="s">
        <v>13</v>
      </c>
      <c r="F19" s="24"/>
      <c r="H19" s="12">
        <f t="shared" si="0"/>
        <v>0</v>
      </c>
      <c r="J19" s="19" t="str">
        <f t="shared" si="1"/>
        <v/>
      </c>
    </row>
    <row r="20" spans="1:64" ht="19.899999999999999" customHeight="1">
      <c r="A20" s="28" t="str">
        <f t="shared" ref="A20" si="2">J20</f>
        <v/>
      </c>
      <c r="B20" s="35">
        <v>41521</v>
      </c>
      <c r="C20" s="22"/>
      <c r="D20" s="9"/>
      <c r="E20" s="38" t="s">
        <v>14</v>
      </c>
      <c r="F20" s="24"/>
      <c r="H20" s="12">
        <f t="shared" si="0"/>
        <v>0</v>
      </c>
      <c r="J20" s="19" t="str">
        <f t="shared" si="1"/>
        <v/>
      </c>
    </row>
    <row r="21" spans="1:64" ht="19.899999999999999" customHeight="1">
      <c r="A21" s="27"/>
      <c r="B21" s="35" t="s">
        <v>64</v>
      </c>
      <c r="C21" s="22"/>
      <c r="D21" s="9"/>
      <c r="E21" s="38" t="s">
        <v>58</v>
      </c>
      <c r="F21" s="24"/>
      <c r="H21" s="12"/>
      <c r="J21" s="19"/>
    </row>
    <row r="22" spans="1:64" ht="19.899999999999999" customHeight="1">
      <c r="A22" s="27"/>
      <c r="B22" s="35" t="s">
        <v>65</v>
      </c>
      <c r="C22" s="22"/>
      <c r="D22" s="9"/>
      <c r="E22" s="37" t="s">
        <v>59</v>
      </c>
      <c r="F22" s="24"/>
      <c r="H22" s="12"/>
      <c r="J22" s="19"/>
    </row>
    <row r="23" spans="1:64" ht="19.899999999999999" customHeight="1">
      <c r="A23" s="28"/>
      <c r="B23" s="35">
        <v>41540</v>
      </c>
      <c r="C23" s="22"/>
      <c r="D23" s="22"/>
      <c r="E23" s="38" t="s">
        <v>15</v>
      </c>
      <c r="F23" s="24"/>
      <c r="H23" s="12">
        <f>INT(F23)</f>
        <v>0</v>
      </c>
      <c r="J23" s="19" t="str">
        <f>IF(ISERROR(SUM(H23)),"請輸入整數",IF(SUM(F23)=SUM(H23),"","請輸入整數"))</f>
        <v/>
      </c>
    </row>
    <row r="24" spans="1:64" ht="19.899999999999999" customHeight="1">
      <c r="A24" s="28"/>
      <c r="B24" s="35">
        <v>41550</v>
      </c>
      <c r="C24" s="22"/>
      <c r="D24" s="22"/>
      <c r="E24" s="38" t="s">
        <v>16</v>
      </c>
      <c r="F24" s="24"/>
      <c r="H24" s="12">
        <f>INT(F24)</f>
        <v>0</v>
      </c>
      <c r="J24" s="19" t="str">
        <f>IF(ISERROR(SUM(H24)),"請輸入整數",IF(SUM(F24)=SUM(H24),"","請輸入整數"))</f>
        <v/>
      </c>
    </row>
    <row r="25" spans="1:64" ht="19.899999999999999" customHeight="1">
      <c r="A25" s="28"/>
      <c r="B25" s="35">
        <v>41570</v>
      </c>
      <c r="C25" s="22"/>
      <c r="D25" s="22"/>
      <c r="E25" s="38" t="s">
        <v>17</v>
      </c>
      <c r="F25" s="24"/>
      <c r="H25" s="12">
        <f>INT(F25)</f>
        <v>0</v>
      </c>
      <c r="J25" s="19" t="str">
        <f>IF(ISERROR(SUM(H25)),"請輸入整數",IF(SUM(F25)=SUM(H25),"","請輸入整數"))</f>
        <v/>
      </c>
    </row>
    <row r="26" spans="1:64" ht="19.899999999999999" customHeight="1">
      <c r="A26" s="27"/>
      <c r="B26" s="35" t="s">
        <v>66</v>
      </c>
      <c r="C26" s="22"/>
      <c r="D26" s="22"/>
      <c r="E26" s="38" t="s">
        <v>60</v>
      </c>
      <c r="F26" s="24"/>
      <c r="H26" s="12">
        <f>INT(F26)</f>
        <v>0</v>
      </c>
      <c r="J26" s="19" t="str">
        <f>IF(ISERROR(SUM(H26)),"請輸入整數",IF(SUM(F26)=SUM(H26),"","請輸入整數"))</f>
        <v/>
      </c>
    </row>
    <row r="27" spans="1:64" ht="19.899999999999999" customHeight="1">
      <c r="A27" s="27"/>
      <c r="B27" s="35" t="s">
        <v>69</v>
      </c>
      <c r="C27" s="22"/>
      <c r="D27" s="22"/>
      <c r="E27" s="38" t="s">
        <v>72</v>
      </c>
      <c r="F27" s="24"/>
      <c r="H27" s="12"/>
      <c r="J27" s="19"/>
      <c r="BL27" s="19"/>
    </row>
    <row r="28" spans="1:64" ht="19.899999999999999" customHeight="1">
      <c r="A28" s="27"/>
      <c r="B28" s="35" t="s">
        <v>67</v>
      </c>
      <c r="C28" s="22"/>
      <c r="D28" s="9"/>
      <c r="E28" s="38" t="s">
        <v>61</v>
      </c>
      <c r="F28" s="24"/>
      <c r="H28" s="12">
        <f>INT(F28)</f>
        <v>0</v>
      </c>
      <c r="J28" s="19" t="str">
        <f>IF(ISERROR(SUM(H28)),"請輸入整數",IF(SUM(F28)=SUM(H28),"","請輸入整數"))</f>
        <v/>
      </c>
    </row>
    <row r="29" spans="1:64" ht="19.899999999999999" customHeight="1">
      <c r="A29" s="28"/>
      <c r="B29" s="35">
        <v>41590</v>
      </c>
      <c r="C29" s="22"/>
      <c r="D29" s="22"/>
      <c r="E29" s="38" t="s">
        <v>18</v>
      </c>
      <c r="F29" s="24"/>
      <c r="H29" s="12">
        <f t="shared" si="0"/>
        <v>0</v>
      </c>
      <c r="J29" s="19" t="str">
        <f t="shared" si="1"/>
        <v/>
      </c>
      <c r="BL29" s="19"/>
    </row>
    <row r="30" spans="1:64" ht="19.899999999999999" customHeight="1">
      <c r="A30" s="27"/>
      <c r="B30" s="35" t="s">
        <v>68</v>
      </c>
      <c r="C30" s="22"/>
      <c r="D30" s="22"/>
      <c r="E30" s="38" t="s">
        <v>73</v>
      </c>
      <c r="F30" s="24"/>
      <c r="H30" s="12">
        <f t="shared" si="0"/>
        <v>0</v>
      </c>
      <c r="J30" s="19" t="str">
        <f t="shared" si="1"/>
        <v/>
      </c>
      <c r="BL30" s="19"/>
    </row>
    <row r="31" spans="1:64" ht="19.899999999999999" customHeight="1">
      <c r="A31" s="28"/>
      <c r="B31" s="35">
        <v>41800</v>
      </c>
      <c r="C31" s="22"/>
      <c r="D31" s="8" t="s">
        <v>19</v>
      </c>
      <c r="E31" s="39"/>
      <c r="F31" s="24"/>
      <c r="H31" s="12">
        <f t="shared" si="0"/>
        <v>0</v>
      </c>
      <c r="J31" s="19" t="str">
        <f t="shared" si="1"/>
        <v/>
      </c>
    </row>
    <row r="32" spans="1:64" ht="19.899999999999999" customHeight="1">
      <c r="A32" s="28"/>
      <c r="B32" s="35" t="s">
        <v>20</v>
      </c>
      <c r="C32" s="8" t="s">
        <v>21</v>
      </c>
      <c r="D32" s="22"/>
      <c r="E32" s="39"/>
      <c r="F32" s="23"/>
      <c r="H32" s="12">
        <f t="shared" si="0"/>
        <v>0</v>
      </c>
      <c r="J32" s="19" t="str">
        <f t="shared" si="1"/>
        <v/>
      </c>
    </row>
    <row r="33" spans="1:64" ht="19.899999999999999" customHeight="1">
      <c r="A33" s="28"/>
      <c r="B33" s="35"/>
      <c r="C33" s="7" t="s">
        <v>22</v>
      </c>
      <c r="D33" s="22"/>
      <c r="E33" s="36"/>
      <c r="F33" s="25"/>
      <c r="H33" s="12">
        <f t="shared" si="0"/>
        <v>0</v>
      </c>
      <c r="J33" s="19" t="str">
        <f t="shared" si="1"/>
        <v/>
      </c>
    </row>
    <row r="34" spans="1:64" ht="19.899999999999999" customHeight="1">
      <c r="A34" s="28"/>
      <c r="B34" s="35" t="s">
        <v>23</v>
      </c>
      <c r="C34" s="22"/>
      <c r="D34" s="8" t="s">
        <v>24</v>
      </c>
      <c r="E34" s="39"/>
      <c r="F34" s="24"/>
      <c r="H34" s="12">
        <f t="shared" si="0"/>
        <v>0</v>
      </c>
      <c r="J34" s="19" t="str">
        <f t="shared" si="1"/>
        <v/>
      </c>
    </row>
    <row r="35" spans="1:64" ht="19.899999999999999" customHeight="1">
      <c r="A35" s="28"/>
      <c r="B35" s="35">
        <v>41200</v>
      </c>
      <c r="C35" s="22"/>
      <c r="D35" s="8" t="s">
        <v>25</v>
      </c>
      <c r="E35" s="39"/>
      <c r="F35" s="24"/>
      <c r="H35" s="12">
        <f t="shared" si="0"/>
        <v>0</v>
      </c>
      <c r="J35" s="19" t="str">
        <f t="shared" si="1"/>
        <v/>
      </c>
    </row>
    <row r="36" spans="1:64" ht="19.899999999999999" customHeight="1">
      <c r="A36" s="30"/>
      <c r="B36" s="35">
        <v>51260</v>
      </c>
      <c r="C36" s="22"/>
      <c r="D36" s="8" t="s">
        <v>74</v>
      </c>
      <c r="E36" s="39"/>
      <c r="F36" s="23"/>
      <c r="H36" s="12">
        <f t="shared" si="0"/>
        <v>0</v>
      </c>
      <c r="J36" s="19" t="str">
        <f t="shared" si="1"/>
        <v/>
      </c>
      <c r="BL36" s="19"/>
    </row>
    <row r="37" spans="1:64" ht="19.899999999999999" customHeight="1">
      <c r="A37" s="26"/>
      <c r="B37" s="35">
        <v>51300</v>
      </c>
      <c r="C37" s="22"/>
      <c r="D37" s="8" t="s">
        <v>92</v>
      </c>
      <c r="E37" s="39"/>
      <c r="F37" s="23"/>
      <c r="H37" s="12">
        <f t="shared" si="0"/>
        <v>0</v>
      </c>
      <c r="J37" s="19" t="str">
        <f t="shared" si="1"/>
        <v/>
      </c>
    </row>
    <row r="38" spans="1:64" ht="19.899999999999999" customHeight="1">
      <c r="A38" s="27"/>
      <c r="B38" s="35" t="s">
        <v>80</v>
      </c>
      <c r="C38" s="22"/>
      <c r="D38" s="8"/>
      <c r="E38" s="39" t="s">
        <v>81</v>
      </c>
      <c r="F38" s="24"/>
      <c r="H38" s="12"/>
      <c r="J38" s="19"/>
    </row>
    <row r="39" spans="1:64" ht="19.899999999999999" customHeight="1">
      <c r="A39" s="27"/>
      <c r="B39" s="35" t="s">
        <v>82</v>
      </c>
      <c r="C39" s="22"/>
      <c r="D39" s="8"/>
      <c r="E39" s="39" t="s">
        <v>83</v>
      </c>
      <c r="F39" s="24"/>
      <c r="H39" s="12"/>
      <c r="J39" s="19"/>
    </row>
    <row r="40" spans="1:64" ht="19.899999999999999" customHeight="1">
      <c r="A40" s="27"/>
      <c r="B40" s="35" t="s">
        <v>84</v>
      </c>
      <c r="C40" s="22"/>
      <c r="D40" s="8"/>
      <c r="E40" s="39" t="s">
        <v>85</v>
      </c>
      <c r="F40" s="24"/>
      <c r="H40" s="12"/>
      <c r="J40" s="19"/>
    </row>
    <row r="41" spans="1:64" ht="19.899999999999999" customHeight="1">
      <c r="A41" s="27"/>
      <c r="B41" s="35" t="s">
        <v>86</v>
      </c>
      <c r="C41" s="22"/>
      <c r="D41" s="8"/>
      <c r="E41" s="39" t="s">
        <v>87</v>
      </c>
      <c r="F41" s="24"/>
      <c r="H41" s="12"/>
      <c r="J41" s="19"/>
    </row>
    <row r="42" spans="1:64" ht="19.899999999999999" customHeight="1">
      <c r="A42" s="27"/>
      <c r="B42" s="35" t="s">
        <v>88</v>
      </c>
      <c r="C42" s="22"/>
      <c r="D42" s="8"/>
      <c r="E42" s="39" t="s">
        <v>89</v>
      </c>
      <c r="F42" s="24"/>
      <c r="H42" s="12"/>
      <c r="J42" s="19"/>
    </row>
    <row r="43" spans="1:64" ht="19.899999999999999" customHeight="1">
      <c r="A43" s="27"/>
      <c r="B43" s="35" t="s">
        <v>90</v>
      </c>
      <c r="C43" s="22"/>
      <c r="D43" s="8"/>
      <c r="E43" s="39" t="s">
        <v>91</v>
      </c>
      <c r="F43" s="24"/>
      <c r="H43" s="12"/>
      <c r="J43" s="19"/>
    </row>
    <row r="44" spans="1:64" ht="19.899999999999999" customHeight="1">
      <c r="A44" s="30"/>
      <c r="B44" s="35" t="s">
        <v>26</v>
      </c>
      <c r="C44" s="22"/>
      <c r="D44" s="8" t="s">
        <v>75</v>
      </c>
      <c r="E44" s="39"/>
      <c r="F44" s="24"/>
      <c r="H44" s="12">
        <f t="shared" si="0"/>
        <v>0</v>
      </c>
      <c r="J44" s="19" t="str">
        <f t="shared" si="1"/>
        <v/>
      </c>
      <c r="BL44" s="19"/>
    </row>
    <row r="45" spans="1:64" ht="19.899999999999999" customHeight="1">
      <c r="A45" s="30"/>
      <c r="B45" s="35">
        <v>51400</v>
      </c>
      <c r="C45" s="22"/>
      <c r="D45" s="8" t="s">
        <v>27</v>
      </c>
      <c r="E45" s="36"/>
      <c r="F45" s="24"/>
      <c r="H45" s="12">
        <f t="shared" si="0"/>
        <v>0</v>
      </c>
      <c r="J45" s="19" t="str">
        <f t="shared" si="1"/>
        <v/>
      </c>
    </row>
    <row r="46" spans="1:64" ht="19.899999999999999" customHeight="1">
      <c r="A46" s="30"/>
      <c r="B46" s="35">
        <v>51500</v>
      </c>
      <c r="C46" s="22"/>
      <c r="D46" s="8" t="s">
        <v>28</v>
      </c>
      <c r="E46" s="39"/>
      <c r="F46" s="24"/>
      <c r="H46" s="12">
        <f t="shared" si="0"/>
        <v>0</v>
      </c>
      <c r="J46" s="19" t="str">
        <f t="shared" si="1"/>
        <v/>
      </c>
    </row>
    <row r="47" spans="1:64" ht="19.899999999999999" customHeight="1">
      <c r="A47" s="30" t="str">
        <f>J47</f>
        <v/>
      </c>
      <c r="B47" s="35">
        <v>51800</v>
      </c>
      <c r="C47" s="22"/>
      <c r="D47" s="8" t="s">
        <v>29</v>
      </c>
      <c r="E47" s="39"/>
      <c r="F47" s="24"/>
      <c r="H47" s="12">
        <f>INT(F47)</f>
        <v>0</v>
      </c>
      <c r="J47" s="19" t="str">
        <f>IF(ISERROR(SUM(H47)),"請輸入整數",IF(SUM(F47)=SUM(H47),"","請輸入整數"))</f>
        <v/>
      </c>
    </row>
    <row r="48" spans="1:64" ht="19.899999999999999" customHeight="1">
      <c r="A48" s="28" t="str">
        <f>J48</f>
        <v/>
      </c>
      <c r="B48" s="35" t="s">
        <v>76</v>
      </c>
      <c r="C48" s="22"/>
      <c r="D48" s="8" t="s">
        <v>77</v>
      </c>
      <c r="E48" s="39"/>
      <c r="F48" s="24"/>
      <c r="H48" s="12">
        <f>INT(F48)</f>
        <v>0</v>
      </c>
      <c r="J48" s="19" t="str">
        <f>IF(ISERROR(SUM(H48)),"請輸入整數",IF(SUM(F48)=SUM(H48),"","請輸入整數"))</f>
        <v/>
      </c>
    </row>
    <row r="49" spans="1:10" ht="19.899999999999999" customHeight="1">
      <c r="A49" s="28"/>
      <c r="B49" s="35" t="s">
        <v>30</v>
      </c>
      <c r="C49" s="8" t="s">
        <v>31</v>
      </c>
      <c r="D49" s="9"/>
      <c r="E49" s="36"/>
      <c r="F49" s="23"/>
      <c r="H49" s="12">
        <f t="shared" si="0"/>
        <v>0</v>
      </c>
      <c r="J49" s="19" t="str">
        <f t="shared" si="1"/>
        <v/>
      </c>
    </row>
    <row r="50" spans="1:10" ht="19.899999999999999" customHeight="1">
      <c r="A50" s="28"/>
      <c r="B50" s="35">
        <v>58000</v>
      </c>
      <c r="C50" s="8" t="s">
        <v>32</v>
      </c>
      <c r="D50" s="22"/>
      <c r="E50" s="39"/>
      <c r="F50" s="24"/>
      <c r="H50" s="12">
        <f t="shared" si="0"/>
        <v>0</v>
      </c>
      <c r="J50" s="19" t="str">
        <f t="shared" si="1"/>
        <v/>
      </c>
    </row>
    <row r="51" spans="1:10" ht="19.899999999999999" customHeight="1">
      <c r="A51" s="28"/>
      <c r="B51" s="35">
        <v>61000</v>
      </c>
      <c r="C51" s="8" t="s">
        <v>33</v>
      </c>
      <c r="D51" s="22"/>
      <c r="E51" s="39"/>
      <c r="F51" s="23"/>
      <c r="H51" s="12">
        <f t="shared" si="0"/>
        <v>0</v>
      </c>
      <c r="J51" s="19" t="str">
        <f t="shared" si="1"/>
        <v/>
      </c>
    </row>
    <row r="52" spans="1:10" ht="19.899999999999999" customHeight="1">
      <c r="A52" s="28"/>
      <c r="B52" s="35">
        <v>59000</v>
      </c>
      <c r="C52" s="8" t="s">
        <v>34</v>
      </c>
      <c r="D52" s="22"/>
      <c r="E52" s="39"/>
      <c r="F52" s="24"/>
      <c r="H52" s="12">
        <f t="shared" si="0"/>
        <v>0</v>
      </c>
      <c r="J52" s="19" t="str">
        <f t="shared" si="1"/>
        <v/>
      </c>
    </row>
    <row r="53" spans="1:10" ht="19.899999999999999" customHeight="1">
      <c r="A53" s="28"/>
      <c r="B53" s="35">
        <v>62000</v>
      </c>
      <c r="C53" s="8" t="s">
        <v>35</v>
      </c>
      <c r="D53" s="22"/>
      <c r="E53" s="39"/>
      <c r="F53" s="23"/>
      <c r="H53" s="12">
        <f t="shared" si="0"/>
        <v>0</v>
      </c>
      <c r="J53" s="19" t="str">
        <f t="shared" si="1"/>
        <v/>
      </c>
    </row>
    <row r="54" spans="1:10" ht="19.899999999999999" customHeight="1">
      <c r="A54" s="28"/>
      <c r="B54" s="35">
        <v>63000</v>
      </c>
      <c r="C54" s="8" t="s">
        <v>36</v>
      </c>
      <c r="D54" s="22"/>
      <c r="E54" s="39"/>
      <c r="F54" s="24"/>
      <c r="H54" s="12">
        <f t="shared" si="0"/>
        <v>0</v>
      </c>
      <c r="J54" s="19" t="str">
        <f t="shared" si="1"/>
        <v/>
      </c>
    </row>
    <row r="55" spans="1:10" ht="19.899999999999999" customHeight="1">
      <c r="A55" s="28"/>
      <c r="B55" s="35" t="s">
        <v>48</v>
      </c>
      <c r="C55" s="8" t="s">
        <v>37</v>
      </c>
      <c r="D55" s="9"/>
      <c r="E55" s="36"/>
      <c r="F55" s="23"/>
      <c r="H55" s="12">
        <f t="shared" si="0"/>
        <v>0</v>
      </c>
      <c r="J55" s="19" t="str">
        <f t="shared" si="1"/>
        <v/>
      </c>
    </row>
    <row r="56" spans="1:10" ht="19.899999999999999" customHeight="1">
      <c r="A56" s="28" t="str">
        <f>J56</f>
        <v/>
      </c>
      <c r="B56" s="35">
        <v>83000</v>
      </c>
      <c r="C56" s="8" t="s">
        <v>38</v>
      </c>
      <c r="D56" s="9"/>
      <c r="E56" s="36"/>
      <c r="F56" s="24"/>
      <c r="H56" s="12">
        <f t="shared" si="0"/>
        <v>0</v>
      </c>
      <c r="J56" s="19" t="str">
        <f t="shared" si="1"/>
        <v/>
      </c>
    </row>
    <row r="57" spans="1:10" ht="19.899999999999999" customHeight="1">
      <c r="A57" s="28" t="str">
        <f>J57</f>
        <v/>
      </c>
      <c r="B57" s="35" t="s">
        <v>39</v>
      </c>
      <c r="C57" s="8" t="s">
        <v>40</v>
      </c>
      <c r="D57" s="9"/>
      <c r="E57" s="36"/>
      <c r="F57" s="24"/>
      <c r="H57" s="12">
        <f t="shared" si="0"/>
        <v>0</v>
      </c>
      <c r="J57" s="19" t="str">
        <f t="shared" si="1"/>
        <v/>
      </c>
    </row>
    <row r="58" spans="1:10" ht="19.899999999999999" customHeight="1">
      <c r="A58" s="28"/>
      <c r="B58" s="35">
        <v>85000</v>
      </c>
      <c r="C58" s="8" t="s">
        <v>41</v>
      </c>
      <c r="D58" s="22"/>
      <c r="E58" s="39"/>
      <c r="F58" s="23"/>
      <c r="H58" s="12">
        <f t="shared" si="0"/>
        <v>0</v>
      </c>
      <c r="J58" s="19" t="str">
        <f t="shared" si="1"/>
        <v/>
      </c>
    </row>
    <row r="59" spans="1:10" ht="6" customHeight="1">
      <c r="B59" s="10"/>
      <c r="F59" s="11"/>
    </row>
    <row r="60" spans="1:10" ht="16.149999999999999" customHeight="1">
      <c r="B60" s="42" t="s">
        <v>42</v>
      </c>
      <c r="C60" s="43"/>
      <c r="D60" s="43"/>
      <c r="E60" s="43"/>
      <c r="F60" s="43"/>
    </row>
    <row r="61" spans="1:10" ht="16.149999999999999" customHeight="1">
      <c r="B61" s="41" t="s">
        <v>54</v>
      </c>
      <c r="C61" s="41"/>
      <c r="D61" s="41"/>
      <c r="E61" s="41"/>
      <c r="F61" s="41"/>
    </row>
    <row r="62" spans="1:10" ht="16.149999999999999" customHeight="1">
      <c r="B62" s="41" t="s">
        <v>55</v>
      </c>
      <c r="C62" s="41"/>
      <c r="D62" s="41"/>
      <c r="E62" s="41"/>
      <c r="F62" s="41"/>
    </row>
    <row r="63" spans="1:10" ht="16.149999999999999" customHeight="1">
      <c r="B63" s="41" t="s">
        <v>56</v>
      </c>
      <c r="C63" s="41"/>
      <c r="D63" s="41"/>
      <c r="E63" s="41"/>
      <c r="F63" s="41"/>
    </row>
    <row r="64" spans="1:10">
      <c r="B64" s="41" t="s">
        <v>57</v>
      </c>
      <c r="C64" s="41"/>
      <c r="D64" s="41"/>
      <c r="E64" s="41"/>
      <c r="F64" s="41"/>
    </row>
  </sheetData>
  <mergeCells count="19">
    <mergeCell ref="B4:C4"/>
    <mergeCell ref="D4:E4"/>
    <mergeCell ref="B5:C5"/>
    <mergeCell ref="D5:E5"/>
    <mergeCell ref="B7:E7"/>
    <mergeCell ref="B1:C1"/>
    <mergeCell ref="D1:E1"/>
    <mergeCell ref="B2:C2"/>
    <mergeCell ref="D2:E2"/>
    <mergeCell ref="B3:C3"/>
    <mergeCell ref="D3:E3"/>
    <mergeCell ref="A7:A8"/>
    <mergeCell ref="B64:F64"/>
    <mergeCell ref="B61:F61"/>
    <mergeCell ref="B62:F62"/>
    <mergeCell ref="B63:F63"/>
    <mergeCell ref="B60:F60"/>
    <mergeCell ref="F7:F8"/>
    <mergeCell ref="C8:E8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r:id="rId1"/>
  <headerFooter>
    <oddFooter>&amp;C&amp;"Times New Roman,標準"&amp;12&amp;P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FIN2</vt:lpstr>
      <vt:lpstr>'FIN2'!Print_Area</vt:lpstr>
      <vt:lpstr>'FIN2'!Print_Titles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胡慈容</dc:creator>
  <cp:lastModifiedBy>盧志典</cp:lastModifiedBy>
  <cp:lastPrinted>2018-01-10T10:28:59Z</cp:lastPrinted>
  <dcterms:created xsi:type="dcterms:W3CDTF">2015-05-11T03:39:02Z</dcterms:created>
  <dcterms:modified xsi:type="dcterms:W3CDTF">2020-01-21T08:17:23Z</dcterms:modified>
</cp:coreProperties>
</file>