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2" windowWidth="23256" windowHeight="12120"/>
  </bookViews>
  <sheets>
    <sheet name="附表1" sheetId="1" r:id="rId1"/>
    <sheet name="附表2" sheetId="2" r:id="rId2"/>
    <sheet name="附圖1" sheetId="3" r:id="rId3"/>
    <sheet name="附圖2" sheetId="4" r:id="rId4"/>
  </sheets>
  <externalReferences>
    <externalReference r:id="rId5"/>
  </externalReferences>
  <definedNames>
    <definedName name="_xlnm.Print_Area" localSheetId="0">附表1!$A$1:$E$64</definedName>
    <definedName name="_xlnm.Print_Area" localSheetId="1">附表2!$A$1:$G$50</definedName>
    <definedName name="_xlnm.Print_Area" localSheetId="2">附圖1!$A$1:$N$29</definedName>
    <definedName name="_xlnm.Print_Area" localSheetId="3">附圖2!$A$1:$I$46</definedName>
  </definedNames>
  <calcPr calcId="145621"/>
</workbook>
</file>

<file path=xl/calcChain.xml><?xml version="1.0" encoding="utf-8"?>
<calcChain xmlns="http://schemas.openxmlformats.org/spreadsheetml/2006/main">
  <c r="AE7" i="4" l="1"/>
  <c r="AE6" i="4"/>
  <c r="AE5" i="4"/>
  <c r="AK4" i="4"/>
  <c r="AE4" i="4"/>
  <c r="AK3" i="4"/>
  <c r="AE3" i="4"/>
  <c r="BO87" i="3"/>
  <c r="BN87" i="3"/>
  <c r="BM87" i="3"/>
  <c r="BO86" i="3"/>
  <c r="BN86" i="3"/>
  <c r="BM86" i="3"/>
  <c r="BO85" i="3"/>
  <c r="BN85" i="3"/>
  <c r="BM85" i="3"/>
  <c r="BF85" i="3"/>
  <c r="BE85" i="3"/>
  <c r="BD85" i="3"/>
  <c r="BO84" i="3"/>
  <c r="BN84" i="3"/>
  <c r="BM84" i="3"/>
  <c r="BF84" i="3"/>
  <c r="BE84" i="3"/>
  <c r="BD84" i="3"/>
  <c r="BO83" i="3"/>
  <c r="BN83" i="3"/>
  <c r="BM83" i="3"/>
  <c r="BF83" i="3"/>
  <c r="BE83" i="3"/>
  <c r="BD83" i="3"/>
  <c r="BO82" i="3"/>
  <c r="BN82" i="3"/>
  <c r="BM82" i="3"/>
  <c r="BO81" i="3"/>
  <c r="BN81" i="3"/>
  <c r="BM81" i="3"/>
  <c r="BO80" i="3"/>
  <c r="BN80" i="3"/>
  <c r="BM80" i="3"/>
  <c r="BO58" i="3"/>
  <c r="BN58" i="3"/>
  <c r="BM58" i="3"/>
  <c r="BO57" i="3"/>
  <c r="BN57" i="3"/>
  <c r="BM57" i="3"/>
  <c r="BO56" i="3"/>
  <c r="BN56" i="3"/>
  <c r="BM56" i="3"/>
  <c r="BO55" i="3"/>
  <c r="BN55" i="3"/>
  <c r="BM55" i="3"/>
  <c r="BO54" i="3"/>
  <c r="BN54" i="3"/>
  <c r="BM54" i="3"/>
  <c r="BO53" i="3"/>
  <c r="BN53" i="3"/>
  <c r="BM53" i="3"/>
  <c r="BO52" i="3"/>
  <c r="BN52" i="3"/>
  <c r="BM52" i="3"/>
  <c r="BO51" i="3"/>
  <c r="BN51" i="3"/>
  <c r="BM51" i="3"/>
  <c r="BO50" i="3"/>
  <c r="BN50" i="3"/>
  <c r="BM50" i="3"/>
  <c r="BO49" i="3"/>
  <c r="BN49" i="3"/>
  <c r="BM49" i="3"/>
  <c r="BO48" i="3"/>
  <c r="BN48" i="3"/>
  <c r="BM48" i="3"/>
  <c r="BO47" i="3"/>
  <c r="BN47" i="3"/>
  <c r="BM47" i="3"/>
  <c r="BO46" i="3"/>
  <c r="BN46" i="3"/>
  <c r="BM46" i="3"/>
  <c r="BO45" i="3"/>
  <c r="BN45" i="3"/>
  <c r="BM45" i="3"/>
  <c r="BO44" i="3"/>
  <c r="BN44" i="3"/>
  <c r="BM44" i="3"/>
  <c r="BO43" i="3"/>
  <c r="BN43" i="3"/>
  <c r="BM43" i="3"/>
  <c r="BO42" i="3"/>
  <c r="BN42" i="3"/>
  <c r="BM42" i="3"/>
  <c r="BO41" i="3"/>
  <c r="BN41" i="3"/>
  <c r="BM41" i="3"/>
  <c r="BO40" i="3"/>
  <c r="BN40" i="3"/>
  <c r="BM40" i="3"/>
  <c r="BF40" i="3"/>
  <c r="BE40" i="3"/>
  <c r="BD40" i="3"/>
  <c r="BO39" i="3"/>
  <c r="BN39" i="3"/>
  <c r="BM39" i="3"/>
  <c r="BF39" i="3"/>
  <c r="BE39" i="3"/>
  <c r="BD39" i="3"/>
  <c r="BO38" i="3"/>
  <c r="BN38" i="3"/>
  <c r="BM38" i="3"/>
  <c r="BF38" i="3"/>
  <c r="BE38" i="3"/>
  <c r="BD38" i="3"/>
  <c r="BO37" i="3"/>
  <c r="BN37" i="3"/>
  <c r="BM37" i="3"/>
  <c r="BF37" i="3"/>
  <c r="BE37" i="3"/>
  <c r="BD37" i="3"/>
  <c r="BO36" i="3"/>
  <c r="BN36" i="3"/>
  <c r="BM36" i="3"/>
  <c r="BF36" i="3"/>
  <c r="BE36" i="3"/>
  <c r="BD36" i="3"/>
  <c r="BF35" i="3"/>
  <c r="BE35" i="3"/>
  <c r="BD35" i="3"/>
  <c r="BO34" i="3"/>
  <c r="BN34" i="3"/>
  <c r="BM34" i="3"/>
  <c r="BF34" i="3"/>
  <c r="BE34" i="3"/>
  <c r="BD34" i="3"/>
  <c r="BO33" i="3"/>
  <c r="BN33" i="3"/>
  <c r="BM33" i="3"/>
  <c r="BF33" i="3"/>
  <c r="BE33" i="3"/>
  <c r="BD33" i="3"/>
  <c r="BO32" i="3"/>
  <c r="BN32" i="3"/>
  <c r="BM32" i="3"/>
  <c r="BF32" i="3"/>
  <c r="BE32" i="3"/>
  <c r="BD32" i="3"/>
  <c r="BO31" i="3"/>
  <c r="BN31" i="3"/>
  <c r="BM31" i="3"/>
  <c r="BF31" i="3"/>
  <c r="BE31" i="3"/>
  <c r="BD31" i="3"/>
  <c r="BO30" i="3"/>
  <c r="BN30" i="3"/>
  <c r="BM30" i="3"/>
  <c r="BO29" i="3"/>
  <c r="BN29" i="3"/>
  <c r="BM29" i="3"/>
  <c r="BO28" i="3"/>
  <c r="BN28" i="3"/>
  <c r="BM28" i="3"/>
  <c r="BO27" i="3"/>
  <c r="BN27" i="3"/>
  <c r="BM27" i="3"/>
  <c r="BO26" i="3"/>
  <c r="BN26" i="3"/>
  <c r="BM26" i="3"/>
  <c r="BO25" i="3"/>
  <c r="BN25" i="3"/>
  <c r="BM25" i="3"/>
  <c r="BO24" i="3"/>
  <c r="BN24" i="3"/>
  <c r="BM24" i="3"/>
  <c r="BO23" i="3"/>
  <c r="BN23" i="3"/>
  <c r="BM23" i="3"/>
  <c r="BO22" i="3"/>
  <c r="BN22" i="3"/>
  <c r="BM22" i="3"/>
  <c r="BO21" i="3"/>
  <c r="BN21" i="3"/>
  <c r="BM21" i="3"/>
  <c r="BO20" i="3"/>
  <c r="BN20" i="3"/>
  <c r="BM20" i="3"/>
  <c r="BO19" i="3"/>
  <c r="BN19" i="3"/>
  <c r="BM19" i="3"/>
  <c r="BO18" i="3"/>
  <c r="BN18" i="3"/>
  <c r="BM18" i="3"/>
  <c r="BO17" i="3"/>
  <c r="BN17" i="3"/>
  <c r="BM17" i="3"/>
  <c r="BO16" i="3"/>
  <c r="BN16" i="3"/>
  <c r="BM16" i="3"/>
  <c r="BO15" i="3"/>
  <c r="BN15" i="3"/>
  <c r="BM15" i="3"/>
  <c r="BO14" i="3"/>
  <c r="BN14" i="3"/>
  <c r="BM14" i="3"/>
  <c r="BO13" i="3"/>
  <c r="BN13" i="3"/>
  <c r="BM13" i="3"/>
  <c r="BO12" i="3"/>
  <c r="BN12" i="3"/>
  <c r="BM12" i="3"/>
  <c r="BO11" i="3"/>
  <c r="BN11" i="3"/>
  <c r="BM11" i="3"/>
  <c r="BO10" i="3"/>
  <c r="BN10" i="3"/>
  <c r="BM10" i="3"/>
  <c r="BO9" i="3"/>
  <c r="BN9" i="3"/>
  <c r="BM9" i="3"/>
  <c r="BO8" i="3"/>
  <c r="BN8" i="3"/>
  <c r="BM8" i="3"/>
  <c r="BO7" i="3"/>
  <c r="BN7" i="3"/>
  <c r="BM7" i="3"/>
  <c r="BO6" i="3"/>
  <c r="BN6" i="3"/>
  <c r="BM6" i="3"/>
  <c r="BO5" i="3"/>
  <c r="BN5" i="3"/>
  <c r="BM5" i="3"/>
  <c r="BO4" i="3"/>
  <c r="BN4" i="3"/>
  <c r="BM4" i="3"/>
  <c r="BO3" i="3"/>
  <c r="BN3" i="3"/>
  <c r="BM3" i="3"/>
  <c r="F46" i="2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G32" i="2"/>
  <c r="F32" i="2"/>
  <c r="F31" i="2"/>
  <c r="G31" i="2" s="1"/>
  <c r="F30" i="2"/>
  <c r="G30" i="2" s="1"/>
  <c r="G29" i="2"/>
  <c r="F29" i="2"/>
  <c r="F28" i="2"/>
  <c r="G28" i="2" s="1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G18" i="2"/>
  <c r="F18" i="2"/>
  <c r="F17" i="2"/>
  <c r="G17" i="2" s="1"/>
  <c r="F16" i="2"/>
  <c r="G16" i="2" s="1"/>
  <c r="F15" i="2"/>
  <c r="G15" i="2" s="1"/>
  <c r="F14" i="2"/>
  <c r="F13" i="2"/>
  <c r="G13" i="2" s="1"/>
  <c r="G12" i="2"/>
  <c r="F12" i="2"/>
  <c r="F11" i="2"/>
  <c r="G11" i="2" s="1"/>
  <c r="F10" i="2"/>
  <c r="G10" i="2" s="1"/>
  <c r="F9" i="2"/>
  <c r="F8" i="2"/>
  <c r="G8" i="2" s="1"/>
  <c r="F7" i="2"/>
  <c r="G7" i="2" s="1"/>
  <c r="E58" i="1"/>
  <c r="E62" i="1" s="1"/>
  <c r="E63" i="1" s="1"/>
  <c r="D58" i="1"/>
  <c r="D59" i="1" s="1"/>
  <c r="AH3" i="4" s="1"/>
  <c r="C58" i="1"/>
  <c r="C62" i="1" s="1"/>
  <c r="C63" i="1" s="1"/>
  <c r="A3" i="1"/>
  <c r="D62" i="1" l="1"/>
  <c r="D63" i="1" s="1"/>
  <c r="C59" i="1"/>
  <c r="AH4" i="4" s="1"/>
  <c r="G14" i="2"/>
</calcChain>
</file>

<file path=xl/comments1.xml><?xml version="1.0" encoding="utf-8"?>
<comments xmlns="http://schemas.openxmlformats.org/spreadsheetml/2006/main">
  <authors>
    <author/>
  </authors>
  <commentList>
    <comment ref="AZ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<sst xmlns="http://schemas.openxmlformats.org/spreadsheetml/2006/main" count="331" uniqueCount="260">
  <si>
    <t>附表1  銀行衍生性金融商品交易量彙總表</t>
    <phoneticPr fontId="4" type="noConversion"/>
  </si>
  <si>
    <t>商  品  種  類  別</t>
    <phoneticPr fontId="4" type="noConversion"/>
  </si>
  <si>
    <t>涉及新臺幣交易</t>
    <phoneticPr fontId="4" type="noConversion"/>
  </si>
  <si>
    <t>純外幣交易</t>
  </si>
  <si>
    <t>合  計</t>
  </si>
  <si>
    <t>單位：新臺幣百萬元；%</t>
    <phoneticPr fontId="4" type="noConversion"/>
  </si>
  <si>
    <t>商  品  種  類</t>
    <phoneticPr fontId="4" type="noConversion"/>
  </si>
  <si>
    <t>本國銀行及外國與大陸地區銀行在台分行</t>
    <phoneticPr fontId="4" type="noConversion"/>
  </si>
  <si>
    <t>比重</t>
    <phoneticPr fontId="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</si>
  <si>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4" type="noConversion"/>
  </si>
  <si>
    <t xml:space="preserve">  (一)店頭市場(OTC)</t>
    <phoneticPr fontId="4" type="noConversion"/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</si>
  <si>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</si>
  <si>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</si>
  <si>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</si>
  <si>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</si>
  <si>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(二)交易所(Exchange-traded Contracts)</t>
    <phoneticPr fontId="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</si>
  <si>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</si>
  <si>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4" type="noConversion"/>
  </si>
  <si>
    <t xml:space="preserve">    3.買入選擇權(Bought Options)</t>
    <phoneticPr fontId="4" type="noConversion"/>
  </si>
  <si>
    <t xml:space="preserve">    4.賣出選擇權(Sold Options)</t>
    <phoneticPr fontId="4" type="noConversion"/>
  </si>
  <si>
    <r>
      <t>二、匯率有關契約</t>
    </r>
    <r>
      <rPr>
        <sz val="10"/>
        <rFont val="標楷體"/>
        <family val="4"/>
        <charset val="136"/>
      </rPr>
      <t>(Foreign Exchange Transactions)</t>
    </r>
    <phoneticPr fontId="4" type="noConversion"/>
  </si>
  <si>
    <t xml:space="preserve">  (一)店頭市場(OTC)</t>
  </si>
  <si>
    <t xml:space="preserve">    1.遠期契約(Outright Forwards)</t>
    <phoneticPr fontId="4" type="noConversion"/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</si>
  <si>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</si>
  <si>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</si>
  <si>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</si>
  <si>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</si>
  <si>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</si>
  <si>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</si>
  <si>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</si>
  <si>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4" type="noConversion"/>
  </si>
  <si>
    <t xml:space="preserve">  (二)交易所(Exchange-traded Contracts)</t>
    <phoneticPr fontId="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</si>
  <si>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4" type="noConversion"/>
  </si>
  <si>
    <t>小     計(一至四)</t>
    <phoneticPr fontId="4" type="noConversion"/>
  </si>
  <si>
    <t>五、信用有關契約(Credit Contracts)</t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</si>
  <si>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</si>
  <si>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</si>
  <si>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</si>
  <si>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4" type="noConversion"/>
  </si>
  <si>
    <t>六、其他有關契約(Other Contracts)</t>
    <phoneticPr fontId="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</si>
  <si>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</si>
  <si>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</si>
  <si>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4" type="noConversion"/>
  </si>
  <si>
    <t>總        計</t>
  </si>
  <si>
    <t>註：包括國內總分支機構及國際金融業務分行資料，不含海外分行及子行；本表已剔除銀行間交易重複計算部分。</t>
    <phoneticPr fontId="4" type="noConversion"/>
  </si>
  <si>
    <t xml:space="preserve">交  易  幣  別  比  較  </t>
    <phoneticPr fontId="4" type="noConversion"/>
  </si>
  <si>
    <t>交  易  幣  別</t>
    <phoneticPr fontId="4" type="noConversion"/>
  </si>
  <si>
    <t>涉及新臺幣交易</t>
    <phoneticPr fontId="4" type="noConversion"/>
  </si>
  <si>
    <t>純外幣交易</t>
    <phoneticPr fontId="4" type="noConversion"/>
  </si>
  <si>
    <t>108年11月</t>
    <phoneticPr fontId="4" type="noConversion"/>
  </si>
  <si>
    <t>金  額</t>
    <phoneticPr fontId="3" type="noConversion"/>
  </si>
  <si>
    <t>比  重</t>
    <phoneticPr fontId="3" type="noConversion"/>
  </si>
  <si>
    <t>108年10月</t>
    <phoneticPr fontId="4" type="noConversion"/>
  </si>
  <si>
    <t>比  重</t>
    <phoneticPr fontId="3" type="noConversion"/>
  </si>
  <si>
    <t>比較增減</t>
    <phoneticPr fontId="4" type="noConversion"/>
  </si>
  <si>
    <t>差  額</t>
    <phoneticPr fontId="3" type="noConversion"/>
  </si>
  <si>
    <t>變動率</t>
    <phoneticPr fontId="3" type="noConversion"/>
  </si>
  <si>
    <t>附表2 銀行衍生性金融商品交易量比較表</t>
    <phoneticPr fontId="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</si>
  <si>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4" type="noConversion"/>
  </si>
  <si>
    <t>商  品  種  類</t>
  </si>
  <si>
    <t>108年11月</t>
    <phoneticPr fontId="4" type="noConversion"/>
  </si>
  <si>
    <t>108年10月</t>
    <phoneticPr fontId="4" type="noConversion"/>
  </si>
  <si>
    <t>比較增減</t>
  </si>
  <si>
    <t>合計</t>
    <phoneticPr fontId="4" type="noConversion"/>
  </si>
  <si>
    <t>比重</t>
    <phoneticPr fontId="4" type="noConversion"/>
  </si>
  <si>
    <t>差  額</t>
  </si>
  <si>
    <t>變動率</t>
    <phoneticPr fontId="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</si>
  <si>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4" type="noConversion"/>
  </si>
  <si>
    <t xml:space="preserve">    3.買入選擇權(Bought Options)</t>
    <phoneticPr fontId="4" type="noConversion"/>
  </si>
  <si>
    <t xml:space="preserve">  (二)交易所(Exchange-traded Contracts)</t>
    <phoneticPr fontId="4" type="noConversion"/>
  </si>
  <si>
    <t xml:space="preserve">    1.期貨-長部位(Futures - Long Positions)</t>
  </si>
  <si>
    <t xml:space="preserve">    2.期貨-短部位(Futures -  Short Positions)</t>
    <phoneticPr fontId="22" type="noConversion"/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</si>
  <si>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</si>
  <si>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t xml:space="preserve">    1.遠期契約(Outright Forwards)</t>
    <phoneticPr fontId="4" type="noConversion"/>
  </si>
  <si>
    <t xml:space="preserve">    1.期貨-長部位(Futures - Long Positions)</t>
    <phoneticPr fontId="22" type="noConversion"/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</si>
  <si>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</si>
  <si>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</si>
  <si>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小     計(一至四)</t>
    <phoneticPr fontId="4" type="noConversion"/>
  </si>
  <si>
    <t xml:space="preserve">    1.信用違約交換(Credit Default Swap)</t>
    <phoneticPr fontId="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</si>
  <si>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</si>
  <si>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</si>
  <si>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t xml:space="preserve">    4.其他(Other)</t>
    <phoneticPr fontId="4" type="noConversion"/>
  </si>
  <si>
    <t>六、其他有關契約(Other Contracts)</t>
  </si>
  <si>
    <t xml:space="preserve">    2.交換(Swaps)</t>
    <phoneticPr fontId="4" type="noConversion"/>
  </si>
  <si>
    <t xml:space="preserve">    3.選擇權(Options)</t>
    <phoneticPr fontId="4" type="noConversion"/>
  </si>
  <si>
    <t>總        計</t>
    <phoneticPr fontId="4" type="noConversion"/>
  </si>
  <si>
    <t>註：包括國內總分支機構及國際金融業務分行資料，不含海外分行及子行；本表已剔除銀行間交易重複計算部分。</t>
    <phoneticPr fontId="4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</si>
  <si>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22" type="noConversion"/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</si>
  <si>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</si>
  <si>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</si>
  <si>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</si>
  <si>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</si>
  <si>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</si>
  <si>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</si>
  <si>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t>102/1</t>
  </si>
  <si>
    <t>90/12</t>
  </si>
  <si>
    <t>102/2</t>
  </si>
  <si>
    <t>91/3</t>
  </si>
  <si>
    <t>102/3</t>
  </si>
  <si>
    <t>91/6</t>
  </si>
  <si>
    <t>102/4</t>
  </si>
  <si>
    <t>91/9</t>
  </si>
  <si>
    <t>102/5</t>
  </si>
  <si>
    <t>91/12</t>
  </si>
  <si>
    <t>102/6</t>
  </si>
  <si>
    <t>92/3</t>
  </si>
  <si>
    <t>102/7</t>
  </si>
  <si>
    <t>92/6</t>
  </si>
  <si>
    <t>102/8</t>
  </si>
  <si>
    <t>92/9</t>
  </si>
  <si>
    <t>102/9</t>
  </si>
  <si>
    <t>92/12</t>
  </si>
  <si>
    <t>102/10</t>
  </si>
  <si>
    <t>93/3</t>
  </si>
  <si>
    <t>102/11</t>
  </si>
  <si>
    <t>93/6</t>
  </si>
  <si>
    <t>102/12</t>
  </si>
  <si>
    <t>93/9</t>
  </si>
  <si>
    <t>103/1</t>
  </si>
  <si>
    <t>93/12</t>
  </si>
  <si>
    <t>103/2</t>
  </si>
  <si>
    <t>94/3</t>
  </si>
  <si>
    <t>103/3</t>
  </si>
  <si>
    <t>94/6</t>
  </si>
  <si>
    <t>103/4</t>
  </si>
  <si>
    <t>94/9</t>
  </si>
  <si>
    <t>103/5</t>
  </si>
  <si>
    <t>94/12</t>
  </si>
  <si>
    <t>103/6</t>
  </si>
  <si>
    <t>95/3</t>
  </si>
  <si>
    <t>103/7</t>
  </si>
  <si>
    <t>95/6</t>
  </si>
  <si>
    <t>103/8</t>
  </si>
  <si>
    <t>95/9</t>
  </si>
  <si>
    <t>103/9</t>
  </si>
  <si>
    <t>95/12</t>
  </si>
  <si>
    <t>103/10</t>
  </si>
  <si>
    <t>96/1</t>
  </si>
  <si>
    <t>103/11</t>
  </si>
  <si>
    <r>
      <t>9</t>
    </r>
    <r>
      <rPr>
        <sz val="12"/>
        <rFont val="Times New Roman"/>
        <family val="1"/>
      </rPr>
      <t>6/2</t>
    </r>
  </si>
  <si>
    <t>103/12</t>
  </si>
  <si>
    <t>96/3</t>
  </si>
  <si>
    <t>104/1</t>
  </si>
  <si>
    <r>
      <t>9</t>
    </r>
    <r>
      <rPr>
        <sz val="12"/>
        <rFont val="Times New Roman"/>
        <family val="1"/>
      </rPr>
      <t>6/4</t>
    </r>
  </si>
  <si>
    <t>104/2</t>
  </si>
  <si>
    <r>
      <t>9</t>
    </r>
    <r>
      <rPr>
        <sz val="12"/>
        <rFont val="Times New Roman"/>
        <family val="1"/>
      </rPr>
      <t>6/5</t>
    </r>
  </si>
  <si>
    <t>104/3</t>
  </si>
  <si>
    <t>96/6</t>
  </si>
  <si>
    <t>104/4</t>
  </si>
  <si>
    <r>
      <t>9</t>
    </r>
    <r>
      <rPr>
        <sz val="12"/>
        <rFont val="Times New Roman"/>
        <family val="1"/>
      </rPr>
      <t>6/7</t>
    </r>
  </si>
  <si>
    <t>104/5</t>
  </si>
  <si>
    <t>96/8</t>
  </si>
  <si>
    <t>104/6</t>
    <phoneticPr fontId="3" type="noConversion"/>
  </si>
  <si>
    <r>
      <t>9</t>
    </r>
    <r>
      <rPr>
        <sz val="12"/>
        <rFont val="Times New Roman"/>
        <family val="1"/>
      </rPr>
      <t>6/9</t>
    </r>
  </si>
  <si>
    <t>104/7</t>
  </si>
  <si>
    <r>
      <t>9</t>
    </r>
    <r>
      <rPr>
        <sz val="12"/>
        <rFont val="Times New Roman"/>
        <family val="1"/>
      </rPr>
      <t>6/10</t>
    </r>
  </si>
  <si>
    <t>104/8</t>
  </si>
  <si>
    <t>96/11</t>
  </si>
  <si>
    <t>104/9</t>
  </si>
  <si>
    <t>96/12</t>
  </si>
  <si>
    <t>104/10</t>
  </si>
  <si>
    <t>97/1</t>
  </si>
  <si>
    <t>104/11</t>
  </si>
  <si>
    <t>97/2</t>
  </si>
  <si>
    <t>104/12</t>
  </si>
  <si>
    <t>97/3</t>
  </si>
  <si>
    <t>105/01</t>
    <phoneticPr fontId="3" type="noConversion"/>
  </si>
  <si>
    <t>105/1</t>
    <phoneticPr fontId="3" type="noConversion"/>
  </si>
  <si>
    <t>97/4</t>
  </si>
  <si>
    <t>105/2</t>
    <phoneticPr fontId="3" type="noConversion"/>
  </si>
  <si>
    <t>97/5</t>
  </si>
  <si>
    <t>105/3</t>
  </si>
  <si>
    <t>97/6</t>
  </si>
  <si>
    <t>105/4</t>
  </si>
  <si>
    <t>97/7</t>
  </si>
  <si>
    <t>105/5</t>
  </si>
  <si>
    <t>97/8</t>
  </si>
  <si>
    <t>105/6</t>
  </si>
  <si>
    <t>97/9</t>
  </si>
  <si>
    <t>105/7</t>
  </si>
  <si>
    <t>97/10</t>
  </si>
  <si>
    <t>105/8</t>
    <phoneticPr fontId="3" type="noConversion"/>
  </si>
  <si>
    <t>97/11</t>
  </si>
  <si>
    <t>105/9</t>
  </si>
  <si>
    <t>97/12</t>
  </si>
  <si>
    <t>105/10</t>
  </si>
  <si>
    <t>98/1</t>
  </si>
  <si>
    <t>105/11</t>
    <phoneticPr fontId="3" type="noConversion"/>
  </si>
  <si>
    <t>98/2</t>
  </si>
  <si>
    <t>105/12</t>
  </si>
  <si>
    <t>98/3</t>
  </si>
  <si>
    <t>106/1</t>
  </si>
  <si>
    <t>106/1</t>
    <phoneticPr fontId="3" type="noConversion"/>
  </si>
  <si>
    <t>98/4</t>
  </si>
  <si>
    <t>106/2</t>
    <phoneticPr fontId="3" type="noConversion"/>
  </si>
  <si>
    <t>98/5</t>
  </si>
  <si>
    <t>106/3</t>
  </si>
  <si>
    <t>98/6</t>
  </si>
  <si>
    <t>106/4</t>
  </si>
  <si>
    <t>98/7</t>
  </si>
  <si>
    <t>106/5</t>
    <phoneticPr fontId="3" type="noConversion"/>
  </si>
  <si>
    <t>98/8</t>
  </si>
  <si>
    <t>106/6</t>
  </si>
  <si>
    <t>98/9</t>
  </si>
  <si>
    <t>106/7</t>
  </si>
  <si>
    <t>98/10</t>
  </si>
  <si>
    <t>106/8</t>
    <phoneticPr fontId="3" type="noConversion"/>
  </si>
  <si>
    <t>98/11</t>
  </si>
  <si>
    <t>106/9</t>
  </si>
  <si>
    <t>106/10</t>
  </si>
  <si>
    <t>99/12</t>
  </si>
  <si>
    <t>106/11</t>
    <phoneticPr fontId="3" type="noConversion"/>
  </si>
  <si>
    <t>100/3</t>
  </si>
  <si>
    <t>106/12</t>
  </si>
  <si>
    <t>100/6</t>
  </si>
  <si>
    <t>107/1</t>
  </si>
  <si>
    <t>107/1</t>
    <phoneticPr fontId="3" type="noConversion"/>
  </si>
  <si>
    <t>100/9</t>
  </si>
  <si>
    <t>107/2</t>
    <phoneticPr fontId="3" type="noConversion"/>
  </si>
  <si>
    <t>100/12</t>
  </si>
  <si>
    <t>101/3</t>
  </si>
  <si>
    <t>107/04</t>
  </si>
  <si>
    <t>101/6</t>
  </si>
  <si>
    <t>107/05</t>
    <phoneticPr fontId="3" type="noConversion"/>
  </si>
  <si>
    <t>101/9</t>
  </si>
  <si>
    <t>101/12</t>
  </si>
  <si>
    <t>107/07</t>
  </si>
  <si>
    <t>107/08</t>
    <phoneticPr fontId="3" type="noConversion"/>
  </si>
  <si>
    <t>107/09</t>
  </si>
  <si>
    <t>107/10</t>
  </si>
  <si>
    <t>107/11</t>
  </si>
  <si>
    <t>107/11</t>
    <phoneticPr fontId="3" type="noConversion"/>
  </si>
  <si>
    <t>107/12</t>
  </si>
  <si>
    <t>108/1</t>
  </si>
  <si>
    <t>108/1</t>
    <phoneticPr fontId="3" type="noConversion"/>
  </si>
  <si>
    <t>108/2</t>
    <phoneticPr fontId="3" type="noConversion"/>
  </si>
  <si>
    <t>108/3</t>
  </si>
  <si>
    <t>108/4</t>
    <phoneticPr fontId="3" type="noConversion"/>
  </si>
  <si>
    <t>108/5</t>
    <phoneticPr fontId="3" type="noConversion"/>
  </si>
  <si>
    <t>108/6</t>
  </si>
  <si>
    <t>108/7</t>
  </si>
  <si>
    <t>108/8</t>
  </si>
  <si>
    <t>108/9</t>
    <phoneticPr fontId="3" type="noConversion"/>
  </si>
  <si>
    <t>108/10</t>
    <phoneticPr fontId="3" type="noConversion"/>
  </si>
  <si>
    <t>108/11</t>
    <phoneticPr fontId="3" type="noConversion"/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</si>
  <si>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2  108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11</t>
    </r>
    <r>
      <rPr>
        <sz val="18"/>
        <rFont val="標楷體"/>
        <family val="4"/>
        <charset val="136"/>
      </rPr>
      <t>月銀行衍生性金融商品交易量內容分析</t>
    </r>
    <phoneticPr fontId="22" type="noConversion"/>
  </si>
  <si>
    <t>幣別</t>
    <phoneticPr fontId="22" type="noConversion"/>
  </si>
  <si>
    <t>商品種類別</t>
  </si>
  <si>
    <t>幣別</t>
  </si>
  <si>
    <t>銀行類別</t>
  </si>
  <si>
    <t>匯率契約</t>
  </si>
  <si>
    <t>本國銀行</t>
    <phoneticPr fontId="22" type="noConversion"/>
  </si>
  <si>
    <t>利率契約</t>
  </si>
  <si>
    <t>涉及新臺幣交易</t>
    <phoneticPr fontId="22" type="noConversion"/>
  </si>
  <si>
    <t>外國銀行在台分行</t>
  </si>
  <si>
    <t>權益證券契約</t>
  </si>
  <si>
    <t>商品契約</t>
  </si>
  <si>
    <t>信用契約</t>
  </si>
  <si>
    <r>
      <t>點選圖形中心(物件) 右鍵必須出現</t>
    </r>
    <r>
      <rPr>
        <u/>
        <sz val="12"/>
        <color indexed="45"/>
        <rFont val="標楷體"/>
        <family val="4"/>
        <charset val="136"/>
      </rPr>
      <t>資料點格式</t>
    </r>
    <r>
      <rPr>
        <sz val="12"/>
        <color indexed="45"/>
        <rFont val="標楷體"/>
        <family val="4"/>
        <charset val="136"/>
      </rPr>
      <t xml:space="preserve"> 點選陰影 去陰影</t>
    </r>
    <phoneticPr fontId="3" type="noConversion"/>
  </si>
  <si>
    <t>圖形陰影才會消失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</si>
</sst>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0.00_ "/>
    <numFmt numFmtId="180" formatCode="#,##0_ "/>
    <numFmt numFmtId="181" formatCode="0.00_);[Red]\(0.00\)"/>
    <numFmt numFmtId="182" formatCode="_(* #,##0_);_(* \-#,##0_);_(* &quot;-&quot;_);_(@_)"/>
    <numFmt numFmtId="183" formatCode="#,##0.00_ "/>
    <numFmt numFmtId="184" formatCode="#,##0_);[Red]\(#,##0\)"/>
  </numFmts>
  <fonts count="38">
    <font>
      <sz val="12"/>
      <name val="Heiti TC"/>
      <family val="2"/>
    </font>
    <font>
      <sz val="12"/>
      <name val="Heiti TC"/>
      <family val="2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13"/>
      <name val="標楷體"/>
      <family val="4"/>
      <charset val="136"/>
    </font>
    <font>
      <b/>
      <sz val="16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18"/>
      <name val="Heiti TC"/>
      <family val="2"/>
    </font>
    <font>
      <strike/>
      <sz val="12"/>
      <name val="Times New Roman"/>
      <family val="1"/>
    </font>
    <font>
      <sz val="9"/>
      <name val="Heiti TC"/>
      <family val="2"/>
    </font>
    <font>
      <sz val="12"/>
      <color rgb="FFFF0000"/>
      <name val="新細明體"/>
      <family val="1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0"/>
      <name val="新細明體"/>
      <family val="1"/>
      <charset val="136"/>
    </font>
    <font>
      <u/>
      <sz val="12"/>
      <color indexed="45"/>
      <name val="標楷體"/>
      <family val="4"/>
      <charset val="136"/>
    </font>
    <font>
      <sz val="12"/>
      <color indexed="45"/>
      <name val="標楷體"/>
      <family val="4"/>
      <charset val="136"/>
    </font>
    <font>
      <u/>
      <sz val="9"/>
      <color indexed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rgb="FFFF0000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9" fontId="1" fillId="0" borderId="0" applyBorder="0" applyAlignment="0" applyProtection="0"/>
    <xf numFmtId="0" fontId="8" fillId="0" borderId="0"/>
    <xf numFmtId="0" fontId="23" fillId="0" borderId="39" applyAlignment="0" applyProtection="0"/>
    <xf numFmtId="0" fontId="8" fillId="0" borderId="0"/>
    <xf numFmtId="17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</cellStyleXfs>
  <cellXfs count="191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/>
    <xf numFmtId="0" fontId="11" fillId="0" borderId="4" xfId="0" applyFont="1" applyFill="1" applyBorder="1" applyAlignment="1">
      <alignment horizontal="center" vertical="center" shrinkToFit="1"/>
    </xf>
    <xf numFmtId="49" fontId="9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6" fillId="0" borderId="5" xfId="0" applyNumberFormat="1" applyFont="1" applyFill="1" applyBorder="1" applyAlignment="1">
      <alignment horizontal="centerContinuous" vertical="center" wrapText="1"/>
    </xf>
    <xf numFmtId="176" fontId="6" fillId="0" borderId="6" xfId="0" applyNumberFormat="1" applyFont="1" applyFill="1" applyBorder="1" applyAlignment="1">
      <alignment horizontal="centerContinuous" vertical="center" wrapText="1"/>
    </xf>
    <xf numFmtId="10" fontId="6" fillId="0" borderId="7" xfId="1" applyNumberFormat="1" applyFont="1" applyFill="1" applyBorder="1" applyAlignment="1">
      <alignment horizontal="centerContinuous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shrinkToFit="1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6" fillId="0" borderId="2" xfId="2" applyNumberFormat="1" applyFont="1" applyFill="1" applyBorder="1" applyAlignment="1" applyProtection="1">
      <alignment horizontal="center" vertical="center"/>
      <protection hidden="1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12" fillId="0" borderId="9" xfId="2" applyFont="1" applyFill="1" applyBorder="1" applyAlignment="1" applyProtection="1">
      <alignment horizontal="left" vertical="center"/>
      <protection hidden="1"/>
    </xf>
    <xf numFmtId="176" fontId="14" fillId="0" borderId="10" xfId="0" applyNumberFormat="1" applyFont="1" applyFill="1" applyBorder="1" applyAlignment="1" applyProtection="1">
      <alignment horizontal="right" vertical="center"/>
      <protection locked="0"/>
    </xf>
    <xf numFmtId="176" fontId="14" fillId="0" borderId="11" xfId="0" applyNumberFormat="1" applyFont="1" applyFill="1" applyBorder="1" applyAlignment="1" applyProtection="1">
      <alignment horizontal="right" vertical="center"/>
      <protection locked="0"/>
    </xf>
    <xf numFmtId="176" fontId="14" fillId="0" borderId="12" xfId="0" applyNumberFormat="1" applyFont="1" applyFill="1" applyBorder="1" applyAlignment="1" applyProtection="1">
      <alignment horizontal="right" vertical="center"/>
      <protection locked="0"/>
    </xf>
    <xf numFmtId="177" fontId="14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14" xfId="2" applyFont="1" applyFill="1" applyBorder="1" applyAlignment="1" applyProtection="1">
      <alignment horizontal="left" vertical="center"/>
      <protection hidden="1"/>
    </xf>
    <xf numFmtId="176" fontId="9" fillId="0" borderId="15" xfId="0" applyNumberFormat="1" applyFont="1" applyFill="1" applyBorder="1" applyAlignment="1" applyProtection="1">
      <alignment horizontal="right" vertical="center"/>
      <protection locked="0"/>
    </xf>
    <xf numFmtId="177" fontId="9" fillId="0" borderId="16" xfId="1" applyNumberFormat="1" applyFont="1" applyFill="1" applyBorder="1" applyAlignment="1" applyProtection="1">
      <alignment horizontal="right" vertical="center"/>
      <protection locked="0"/>
    </xf>
    <xf numFmtId="176" fontId="6" fillId="0" borderId="17" xfId="0" applyNumberFormat="1" applyFont="1" applyBorder="1" applyAlignment="1" applyProtection="1">
      <alignment horizontal="right" vertical="center"/>
      <protection locked="0"/>
    </xf>
    <xf numFmtId="177" fontId="9" fillId="0" borderId="18" xfId="1" applyNumberFormat="1" applyFont="1" applyFill="1" applyBorder="1" applyAlignment="1" applyProtection="1">
      <alignment horizontal="right" vertical="center"/>
      <protection locked="0"/>
    </xf>
    <xf numFmtId="0" fontId="6" fillId="0" borderId="19" xfId="2" applyFont="1" applyFill="1" applyBorder="1" applyAlignment="1" applyProtection="1">
      <alignment horizontal="left" vertical="center"/>
      <protection hidden="1"/>
    </xf>
    <xf numFmtId="176" fontId="9" fillId="0" borderId="20" xfId="0" applyNumberFormat="1" applyFont="1" applyFill="1" applyBorder="1" applyAlignment="1" applyProtection="1">
      <alignment horizontal="right" vertical="center"/>
      <protection locked="0"/>
    </xf>
    <xf numFmtId="0" fontId="15" fillId="0" borderId="9" xfId="2" applyFont="1" applyFill="1" applyBorder="1" applyAlignment="1" applyProtection="1">
      <alignment horizontal="left" vertical="center"/>
      <protection hidden="1"/>
    </xf>
    <xf numFmtId="0" fontId="6" fillId="0" borderId="21" xfId="2" applyFont="1" applyFill="1" applyBorder="1" applyAlignment="1" applyProtection="1">
      <alignment horizontal="left" vertical="center"/>
      <protection hidden="1"/>
    </xf>
    <xf numFmtId="0" fontId="6" fillId="0" borderId="21" xfId="2" applyFont="1" applyFill="1" applyBorder="1" applyAlignment="1" applyProtection="1">
      <alignment horizontal="left" vertical="center" shrinkToFit="1"/>
      <protection hidden="1"/>
    </xf>
    <xf numFmtId="0" fontId="14" fillId="0" borderId="9" xfId="2" applyFont="1" applyFill="1" applyBorder="1" applyAlignment="1" applyProtection="1">
      <alignment horizontal="center" vertical="center" shrinkToFit="1"/>
      <protection hidden="1"/>
    </xf>
    <xf numFmtId="0" fontId="15" fillId="0" borderId="9" xfId="2" applyFont="1" applyFill="1" applyBorder="1" applyAlignment="1" applyProtection="1">
      <alignment horizontal="left" vertical="center" shrinkToFit="1"/>
      <protection hidden="1"/>
    </xf>
    <xf numFmtId="0" fontId="6" fillId="0" borderId="22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/>
      <protection hidden="1"/>
    </xf>
    <xf numFmtId="41" fontId="9" fillId="0" borderId="18" xfId="1" applyNumberFormat="1" applyFont="1" applyFill="1" applyBorder="1" applyAlignment="1" applyProtection="1">
      <alignment horizontal="right" vertical="center"/>
      <protection locked="0"/>
    </xf>
    <xf numFmtId="0" fontId="1" fillId="0" borderId="22" xfId="2" applyFont="1" applyFill="1" applyBorder="1" applyAlignment="1" applyProtection="1">
      <alignment horizontal="left" vertical="center" shrinkToFit="1"/>
      <protection hidden="1"/>
    </xf>
    <xf numFmtId="176" fontId="9" fillId="0" borderId="12" xfId="0" applyNumberFormat="1" applyFont="1" applyFill="1" applyBorder="1" applyAlignment="1" applyProtection="1">
      <alignment horizontal="right" vertical="center"/>
      <protection locked="0"/>
    </xf>
    <xf numFmtId="41" fontId="14" fillId="0" borderId="13" xfId="1" applyNumberFormat="1" applyFont="1" applyFill="1" applyBorder="1" applyAlignment="1" applyProtection="1">
      <alignment horizontal="right" vertical="center"/>
      <protection locked="0"/>
    </xf>
    <xf numFmtId="0" fontId="1" fillId="0" borderId="21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 shrinkToFit="1"/>
      <protection hidden="1"/>
    </xf>
    <xf numFmtId="176" fontId="9" fillId="0" borderId="23" xfId="0" applyNumberFormat="1" applyFont="1" applyFill="1" applyBorder="1" applyAlignment="1" applyProtection="1">
      <alignment horizontal="right" vertical="center"/>
      <protection locked="0"/>
    </xf>
    <xf numFmtId="0" fontId="1" fillId="0" borderId="24" xfId="2" applyFont="1" applyFill="1" applyBorder="1" applyAlignment="1" applyProtection="1">
      <alignment horizontal="left" vertical="center" shrinkToFit="1"/>
      <protection hidden="1"/>
    </xf>
    <xf numFmtId="176" fontId="9" fillId="0" borderId="25" xfId="0" applyNumberFormat="1" applyFont="1" applyFill="1" applyBorder="1" applyAlignment="1" applyProtection="1">
      <alignment horizontal="right" vertical="center"/>
      <protection locked="0"/>
    </xf>
    <xf numFmtId="176" fontId="6" fillId="0" borderId="0" xfId="2" applyNumberFormat="1" applyFont="1" applyFill="1" applyProtection="1">
      <protection hidden="1"/>
    </xf>
    <xf numFmtId="10" fontId="6" fillId="0" borderId="0" xfId="1" applyNumberFormat="1" applyFont="1" applyFill="1" applyAlignment="1" applyProtection="1">
      <protection hidden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9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5" xfId="2" applyNumberFormat="1" applyFont="1" applyFill="1" applyBorder="1" applyAlignment="1" applyProtection="1">
      <alignment horizontal="center" vertical="center"/>
      <protection hidden="1"/>
    </xf>
    <xf numFmtId="49" fontId="9" fillId="0" borderId="16" xfId="2" applyNumberFormat="1" applyFont="1" applyFill="1" applyBorder="1" applyAlignment="1" applyProtection="1">
      <alignment horizontal="center" vertical="center"/>
      <protection hidden="1"/>
    </xf>
    <xf numFmtId="176" fontId="18" fillId="0" borderId="15" xfId="0" applyNumberFormat="1" applyFont="1" applyFill="1" applyBorder="1" applyAlignment="1">
      <alignment horizontal="center" vertical="center"/>
    </xf>
    <xf numFmtId="176" fontId="19" fillId="0" borderId="23" xfId="0" applyNumberFormat="1" applyFont="1" applyFill="1" applyBorder="1" applyProtection="1"/>
    <xf numFmtId="176" fontId="19" fillId="0" borderId="18" xfId="0" applyNumberFormat="1" applyFont="1" applyFill="1" applyBorder="1" applyProtection="1"/>
    <xf numFmtId="179" fontId="19" fillId="0" borderId="23" xfId="0" applyNumberFormat="1" applyFont="1" applyFill="1" applyBorder="1" applyProtection="1"/>
    <xf numFmtId="179" fontId="19" fillId="0" borderId="18" xfId="0" applyNumberFormat="1" applyFont="1" applyFill="1" applyBorder="1" applyProtection="1"/>
    <xf numFmtId="176" fontId="18" fillId="0" borderId="20" xfId="0" applyNumberFormat="1" applyFont="1" applyFill="1" applyBorder="1" applyAlignment="1">
      <alignment horizontal="center" vertical="center"/>
    </xf>
    <xf numFmtId="0" fontId="18" fillId="0" borderId="23" xfId="0" applyFont="1" applyFill="1" applyBorder="1" applyAlignment="1" applyProtection="1">
      <alignment horizontal="center" vertical="center"/>
    </xf>
    <xf numFmtId="180" fontId="19" fillId="0" borderId="23" xfId="0" applyNumberFormat="1" applyFont="1" applyFill="1" applyBorder="1" applyProtection="1"/>
    <xf numFmtId="180" fontId="19" fillId="0" borderId="18" xfId="0" applyNumberFormat="1" applyFont="1" applyFill="1" applyBorder="1" applyProtection="1"/>
    <xf numFmtId="0" fontId="18" fillId="0" borderId="25" xfId="0" applyFont="1" applyFill="1" applyBorder="1" applyAlignment="1" applyProtection="1">
      <alignment horizontal="center" vertical="center"/>
    </xf>
    <xf numFmtId="179" fontId="19" fillId="0" borderId="25" xfId="0" applyNumberFormat="1" applyFont="1" applyFill="1" applyBorder="1" applyProtection="1"/>
    <xf numFmtId="179" fontId="19" fillId="0" borderId="1" xfId="0" applyNumberFormat="1" applyFont="1" applyFill="1" applyBorder="1" applyProtection="1"/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left" vertical="center"/>
    </xf>
    <xf numFmtId="180" fontId="9" fillId="0" borderId="0" xfId="0" applyNumberFormat="1" applyFont="1" applyFill="1" applyBorder="1" applyProtection="1"/>
    <xf numFmtId="10" fontId="9" fillId="0" borderId="0" xfId="1" applyNumberFormat="1" applyFont="1" applyFill="1" applyBorder="1" applyProtection="1"/>
    <xf numFmtId="10" fontId="6" fillId="0" borderId="0" xfId="1" applyNumberFormat="1" applyFont="1" applyFill="1"/>
    <xf numFmtId="0" fontId="6" fillId="0" borderId="0" xfId="0" applyFont="1" applyProtection="1"/>
    <xf numFmtId="0" fontId="6" fillId="0" borderId="0" xfId="0" applyFont="1" applyAlignment="1" applyProtection="1">
      <alignment horizontal="centerContinuous" vertical="center"/>
    </xf>
    <xf numFmtId="176" fontId="6" fillId="0" borderId="0" xfId="0" applyNumberFormat="1" applyFont="1" applyAlignment="1" applyProtection="1">
      <alignment horizontal="centerContinuous"/>
    </xf>
    <xf numFmtId="176" fontId="5" fillId="0" borderId="0" xfId="0" applyNumberFormat="1" applyFont="1" applyAlignment="1" applyProtection="1">
      <alignment horizontal="centerContinuous"/>
    </xf>
    <xf numFmtId="181" fontId="5" fillId="0" borderId="0" xfId="1" applyNumberFormat="1" applyFont="1" applyAlignment="1" applyProtection="1">
      <alignment horizontal="centerContinuous"/>
    </xf>
    <xf numFmtId="182" fontId="6" fillId="0" borderId="0" xfId="0" applyNumberFormat="1" applyFont="1" applyProtection="1"/>
    <xf numFmtId="0" fontId="6" fillId="0" borderId="0" xfId="0" applyFont="1" applyAlignment="1" applyProtection="1">
      <alignment horizontal="left" vertical="center"/>
    </xf>
    <xf numFmtId="176" fontId="6" fillId="0" borderId="0" xfId="0" applyNumberFormat="1" applyFont="1" applyProtection="1"/>
    <xf numFmtId="176" fontId="5" fillId="0" borderId="0" xfId="0" applyNumberFormat="1" applyFont="1" applyProtection="1"/>
    <xf numFmtId="181" fontId="5" fillId="0" borderId="0" xfId="0" applyNumberFormat="1" applyFont="1" applyProtection="1"/>
    <xf numFmtId="182" fontId="6" fillId="0" borderId="0" xfId="2" applyNumberFormat="1" applyFont="1" applyProtection="1">
      <protection hidden="1"/>
    </xf>
    <xf numFmtId="0" fontId="19" fillId="0" borderId="4" xfId="0" applyFont="1" applyBorder="1" applyAlignment="1" applyProtection="1">
      <alignment horizontal="center" vertical="center" shrinkToFit="1"/>
    </xf>
    <xf numFmtId="182" fontId="9" fillId="0" borderId="26" xfId="0" applyNumberFormat="1" applyFont="1" applyBorder="1" applyAlignment="1" applyProtection="1">
      <alignment horizontal="centerContinuous" vertical="center" wrapText="1"/>
    </xf>
    <xf numFmtId="0" fontId="6" fillId="0" borderId="16" xfId="0" applyFont="1" applyBorder="1" applyAlignment="1" applyProtection="1">
      <alignment horizontal="centerContinuous" vertical="center" wrapText="1"/>
    </xf>
    <xf numFmtId="0" fontId="6" fillId="0" borderId="0" xfId="0" applyFont="1" applyAlignment="1" applyProtection="1">
      <alignment horizontal="center" vertical="center" wrapText="1"/>
    </xf>
    <xf numFmtId="0" fontId="6" fillId="0" borderId="22" xfId="0" applyFont="1" applyBorder="1" applyAlignment="1" applyProtection="1">
      <alignment shrinkToFit="1"/>
    </xf>
    <xf numFmtId="49" fontId="6" fillId="0" borderId="28" xfId="2" applyNumberFormat="1" applyFont="1" applyFill="1" applyBorder="1" applyAlignment="1" applyProtection="1">
      <alignment horizontal="center" vertical="center"/>
      <protection hidden="1"/>
    </xf>
    <xf numFmtId="49" fontId="6" fillId="0" borderId="32" xfId="2" applyNumberFormat="1" applyFont="1" applyBorder="1" applyAlignment="1" applyProtection="1">
      <alignment horizontal="center" vertical="center"/>
      <protection hidden="1"/>
    </xf>
    <xf numFmtId="181" fontId="6" fillId="0" borderId="32" xfId="2" applyNumberFormat="1" applyFont="1" applyBorder="1" applyAlignment="1" applyProtection="1">
      <alignment horizontal="center" vertical="center"/>
      <protection hidden="1"/>
    </xf>
    <xf numFmtId="182" fontId="6" fillId="0" borderId="28" xfId="2" applyNumberFormat="1" applyFont="1" applyBorder="1" applyAlignment="1" applyProtection="1">
      <alignment horizontal="center" vertical="center"/>
      <protection hidden="1"/>
    </xf>
    <xf numFmtId="49" fontId="6" fillId="0" borderId="32" xfId="1" applyNumberFormat="1" applyFont="1" applyBorder="1" applyAlignment="1" applyProtection="1">
      <alignment horizontal="center" vertical="center"/>
      <protection hidden="1"/>
    </xf>
    <xf numFmtId="0" fontId="15" fillId="0" borderId="9" xfId="2" applyFont="1" applyBorder="1" applyAlignment="1" applyProtection="1">
      <alignment horizontal="left" vertical="center"/>
      <protection hidden="1"/>
    </xf>
    <xf numFmtId="176" fontId="6" fillId="0" borderId="10" xfId="0" applyNumberFormat="1" applyFont="1" applyBorder="1" applyAlignment="1" applyProtection="1">
      <alignment horizontal="right" vertical="center"/>
      <protection locked="0"/>
    </xf>
    <xf numFmtId="177" fontId="6" fillId="0" borderId="13" xfId="1" applyNumberFormat="1" applyFont="1" applyBorder="1" applyAlignment="1" applyProtection="1">
      <alignment horizontal="right" vertical="center"/>
      <protection locked="0"/>
    </xf>
    <xf numFmtId="182" fontId="6" fillId="0" borderId="10" xfId="0" applyNumberFormat="1" applyFont="1" applyBorder="1" applyAlignment="1" applyProtection="1">
      <alignment horizontal="right" vertical="center"/>
    </xf>
    <xf numFmtId="179" fontId="6" fillId="0" borderId="13" xfId="1" applyNumberFormat="1" applyFont="1" applyBorder="1" applyAlignment="1" applyProtection="1">
      <alignment horizontal="right" vertical="center"/>
      <protection locked="0"/>
    </xf>
    <xf numFmtId="0" fontId="6" fillId="0" borderId="21" xfId="2" applyFont="1" applyBorder="1" applyAlignment="1" applyProtection="1">
      <alignment horizontal="left" vertical="center"/>
      <protection hidden="1"/>
    </xf>
    <xf numFmtId="176" fontId="6" fillId="0" borderId="31" xfId="0" applyNumberFormat="1" applyFont="1" applyBorder="1" applyAlignment="1" applyProtection="1">
      <alignment horizontal="right" vertical="center"/>
      <protection locked="0"/>
    </xf>
    <xf numFmtId="177" fontId="6" fillId="0" borderId="33" xfId="1" applyNumberFormat="1" applyFont="1" applyBorder="1" applyAlignment="1" applyProtection="1">
      <alignment horizontal="right" vertical="center"/>
      <protection locked="0"/>
    </xf>
    <xf numFmtId="182" fontId="6" fillId="0" borderId="29" xfId="0" applyNumberFormat="1" applyFont="1" applyBorder="1" applyAlignment="1" applyProtection="1">
      <alignment horizontal="right" vertical="center"/>
    </xf>
    <xf numFmtId="179" fontId="6" fillId="0" borderId="33" xfId="1" applyNumberFormat="1" applyFont="1" applyBorder="1" applyAlignment="1" applyProtection="1">
      <alignment horizontal="right" vertical="center"/>
      <protection locked="0"/>
    </xf>
    <xf numFmtId="0" fontId="6" fillId="0" borderId="14" xfId="2" applyFont="1" applyBorder="1" applyAlignment="1" applyProtection="1">
      <alignment horizontal="left" vertical="center"/>
      <protection hidden="1"/>
    </xf>
    <xf numFmtId="176" fontId="6" fillId="0" borderId="34" xfId="0" applyNumberFormat="1" applyFont="1" applyBorder="1" applyAlignment="1" applyProtection="1">
      <alignment horizontal="right" vertical="center"/>
      <protection locked="0"/>
    </xf>
    <xf numFmtId="182" fontId="6" fillId="0" borderId="34" xfId="0" applyNumberFormat="1" applyFont="1" applyBorder="1" applyAlignment="1" applyProtection="1">
      <alignment horizontal="right" vertical="center"/>
    </xf>
    <xf numFmtId="176" fontId="6" fillId="0" borderId="18" xfId="0" applyNumberFormat="1" applyFont="1" applyBorder="1" applyAlignment="1" applyProtection="1">
      <alignment horizontal="right" vertical="center"/>
      <protection locked="0"/>
    </xf>
    <xf numFmtId="177" fontId="6" fillId="0" borderId="18" xfId="1" applyNumberFormat="1" applyFont="1" applyBorder="1" applyAlignment="1" applyProtection="1">
      <alignment horizontal="right" vertical="center"/>
      <protection locked="0"/>
    </xf>
    <xf numFmtId="179" fontId="6" fillId="0" borderId="18" xfId="1" applyNumberFormat="1" applyFont="1" applyBorder="1" applyAlignment="1" applyProtection="1">
      <alignment horizontal="right" vertical="center"/>
      <protection locked="0"/>
    </xf>
    <xf numFmtId="183" fontId="6" fillId="0" borderId="18" xfId="1" applyNumberFormat="1" applyFont="1" applyBorder="1" applyAlignment="1" applyProtection="1">
      <alignment horizontal="right" vertical="center"/>
      <protection locked="0"/>
    </xf>
    <xf numFmtId="179" fontId="6" fillId="0" borderId="18" xfId="1" applyNumberFormat="1" applyFont="1" applyFill="1" applyBorder="1" applyAlignment="1" applyProtection="1">
      <alignment horizontal="right" vertical="center"/>
      <protection locked="0"/>
    </xf>
    <xf numFmtId="0" fontId="6" fillId="0" borderId="19" xfId="2" applyFont="1" applyBorder="1" applyAlignment="1" applyProtection="1">
      <alignment horizontal="left" vertical="center"/>
      <protection hidden="1"/>
    </xf>
    <xf numFmtId="176" fontId="6" fillId="0" borderId="35" xfId="0" applyNumberFormat="1" applyFont="1" applyBorder="1" applyAlignment="1" applyProtection="1">
      <alignment horizontal="right" vertical="center"/>
      <protection locked="0"/>
    </xf>
    <xf numFmtId="176" fontId="6" fillId="0" borderId="30" xfId="0" applyNumberFormat="1" applyFont="1" applyBorder="1" applyAlignment="1" applyProtection="1">
      <alignment horizontal="right" vertical="center"/>
      <protection locked="0"/>
    </xf>
    <xf numFmtId="182" fontId="6" fillId="0" borderId="28" xfId="0" applyNumberFormat="1" applyFont="1" applyBorder="1" applyAlignment="1" applyProtection="1">
      <alignment horizontal="right" vertical="center"/>
    </xf>
    <xf numFmtId="182" fontId="6" fillId="0" borderId="31" xfId="0" applyNumberFormat="1" applyFont="1" applyBorder="1" applyAlignment="1" applyProtection="1">
      <alignment horizontal="right" vertical="center"/>
    </xf>
    <xf numFmtId="176" fontId="6" fillId="0" borderId="28" xfId="0" applyNumberFormat="1" applyFont="1" applyBorder="1" applyAlignment="1" applyProtection="1">
      <alignment horizontal="right" vertical="center"/>
      <protection locked="0"/>
    </xf>
    <xf numFmtId="176" fontId="6" fillId="0" borderId="36" xfId="0" applyNumberFormat="1" applyFont="1" applyBorder="1" applyAlignment="1" applyProtection="1">
      <alignment horizontal="right" vertical="center"/>
      <protection locked="0"/>
    </xf>
    <xf numFmtId="177" fontId="6" fillId="0" borderId="32" xfId="1" applyNumberFormat="1" applyFont="1" applyBorder="1" applyAlignment="1" applyProtection="1">
      <alignment horizontal="right" vertical="center"/>
      <protection locked="0"/>
    </xf>
    <xf numFmtId="179" fontId="6" fillId="0" borderId="32" xfId="1" applyNumberFormat="1" applyFont="1" applyBorder="1" applyAlignment="1" applyProtection="1">
      <alignment horizontal="right" vertical="center"/>
      <protection locked="0"/>
    </xf>
    <xf numFmtId="0" fontId="15" fillId="0" borderId="9" xfId="2" applyFont="1" applyBorder="1" applyAlignment="1" applyProtection="1">
      <alignment horizontal="center" vertical="center"/>
      <protection hidden="1"/>
    </xf>
    <xf numFmtId="0" fontId="15" fillId="0" borderId="9" xfId="2" applyFont="1" applyBorder="1" applyAlignment="1" applyProtection="1">
      <alignment horizontal="left" vertical="center" shrinkToFit="1"/>
      <protection hidden="1"/>
    </xf>
    <xf numFmtId="176" fontId="6" fillId="0" borderId="37" xfId="0" applyNumberFormat="1" applyFont="1" applyBorder="1" applyAlignment="1" applyProtection="1">
      <alignment horizontal="right" vertical="center"/>
      <protection locked="0"/>
    </xf>
    <xf numFmtId="183" fontId="6" fillId="0" borderId="13" xfId="1" applyNumberFormat="1" applyFont="1" applyBorder="1" applyAlignment="1" applyProtection="1">
      <alignment horizontal="right" vertical="center"/>
      <protection locked="0"/>
    </xf>
    <xf numFmtId="0" fontId="15" fillId="0" borderId="0" xfId="0" applyFont="1" applyAlignment="1" applyProtection="1">
      <alignment horizontal="center" vertical="center" wrapText="1"/>
    </xf>
    <xf numFmtId="0" fontId="6" fillId="0" borderId="22" xfId="2" applyFont="1" applyBorder="1" applyAlignment="1" applyProtection="1">
      <alignment horizontal="left" vertical="center"/>
      <protection hidden="1"/>
    </xf>
    <xf numFmtId="176" fontId="6" fillId="0" borderId="38" xfId="0" applyNumberFormat="1" applyFont="1" applyBorder="1" applyAlignment="1" applyProtection="1">
      <alignment horizontal="right" vertical="center"/>
      <protection locked="0"/>
    </xf>
    <xf numFmtId="183" fontId="6" fillId="0" borderId="16" xfId="1" applyNumberFormat="1" applyFont="1" applyBorder="1" applyAlignment="1" applyProtection="1">
      <alignment horizontal="right" vertical="center"/>
      <protection locked="0"/>
    </xf>
    <xf numFmtId="41" fontId="6" fillId="0" borderId="18" xfId="1" applyNumberFormat="1" applyFont="1" applyBorder="1" applyAlignment="1" applyProtection="1">
      <alignment horizontal="right" vertical="center"/>
      <protection locked="0"/>
    </xf>
    <xf numFmtId="182" fontId="6" fillId="0" borderId="18" xfId="0" applyNumberFormat="1" applyFont="1" applyBorder="1" applyAlignment="1" applyProtection="1">
      <alignment horizontal="right" vertical="center"/>
    </xf>
    <xf numFmtId="41" fontId="6" fillId="0" borderId="32" xfId="1" applyNumberFormat="1" applyFont="1" applyBorder="1" applyAlignment="1" applyProtection="1">
      <alignment horizontal="right" vertical="center"/>
      <protection locked="0"/>
    </xf>
    <xf numFmtId="41" fontId="6" fillId="0" borderId="13" xfId="1" applyNumberFormat="1" applyFont="1" applyBorder="1" applyAlignment="1" applyProtection="1">
      <alignment horizontal="right" vertical="center"/>
      <protection locked="0"/>
    </xf>
    <xf numFmtId="182" fontId="6" fillId="0" borderId="13" xfId="0" applyNumberFormat="1" applyFont="1" applyBorder="1" applyAlignment="1" applyProtection="1">
      <alignment horizontal="right" vertical="center"/>
    </xf>
    <xf numFmtId="176" fontId="6" fillId="0" borderId="29" xfId="0" applyNumberFormat="1" applyFont="1" applyBorder="1" applyAlignment="1" applyProtection="1">
      <alignment horizontal="right" vertical="center"/>
      <protection locked="0"/>
    </xf>
    <xf numFmtId="41" fontId="6" fillId="0" borderId="33" xfId="1" applyNumberFormat="1" applyFont="1" applyBorder="1" applyAlignment="1" applyProtection="1">
      <alignment horizontal="right" vertical="center"/>
      <protection locked="0"/>
    </xf>
    <xf numFmtId="0" fontId="6" fillId="0" borderId="24" xfId="2" applyFont="1" applyBorder="1" applyAlignment="1" applyProtection="1">
      <alignment horizontal="left" vertical="center"/>
      <protection hidden="1"/>
    </xf>
    <xf numFmtId="0" fontId="14" fillId="0" borderId="9" xfId="2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left" vertical="center"/>
    </xf>
    <xf numFmtId="176" fontId="6" fillId="0" borderId="0" xfId="2" applyNumberFormat="1" applyFont="1" applyProtection="1">
      <protection hidden="1"/>
    </xf>
    <xf numFmtId="176" fontId="5" fillId="0" borderId="0" xfId="2" applyNumberFormat="1" applyFont="1" applyProtection="1">
      <protection hidden="1"/>
    </xf>
    <xf numFmtId="10" fontId="5" fillId="0" borderId="0" xfId="1" applyNumberFormat="1" applyFont="1" applyAlignment="1" applyProtection="1">
      <protection hidden="1"/>
    </xf>
    <xf numFmtId="0" fontId="6" fillId="0" borderId="0" xfId="2" applyFont="1" applyAlignment="1" applyProtection="1">
      <alignment horizontal="center" vertical="center" wrapText="1"/>
      <protection hidden="1"/>
    </xf>
    <xf numFmtId="0" fontId="6" fillId="0" borderId="0" xfId="2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1" fontId="5" fillId="0" borderId="0" xfId="1" applyNumberFormat="1" applyFont="1" applyProtection="1"/>
    <xf numFmtId="0" fontId="24" fillId="0" borderId="0" xfId="3" applyFont="1" applyFill="1" applyBorder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left"/>
    </xf>
    <xf numFmtId="184" fontId="8" fillId="0" borderId="0" xfId="3" applyNumberFormat="1" applyFont="1" applyFill="1" applyBorder="1" applyAlignment="1">
      <alignment horizontal="right"/>
    </xf>
    <xf numFmtId="184" fontId="8" fillId="0" borderId="40" xfId="3" applyNumberFormat="1" applyFont="1" applyFill="1" applyBorder="1" applyAlignment="1">
      <alignment horizontal="right"/>
    </xf>
    <xf numFmtId="0" fontId="8" fillId="0" borderId="0" xfId="3" applyFont="1" applyFill="1" applyBorder="1"/>
    <xf numFmtId="184" fontId="8" fillId="0" borderId="0" xfId="3" applyNumberFormat="1" applyFont="1" applyFill="1" applyBorder="1" applyAlignment="1">
      <alignment horizontal="right" vertical="center"/>
    </xf>
    <xf numFmtId="49" fontId="27" fillId="0" borderId="0" xfId="3" applyNumberFormat="1" applyFont="1" applyFill="1" applyBorder="1" applyAlignment="1">
      <alignment vertical="center"/>
    </xf>
    <xf numFmtId="184" fontId="27" fillId="0" borderId="0" xfId="3" applyNumberFormat="1" applyFont="1" applyFill="1" applyBorder="1" applyAlignment="1">
      <alignment horizontal="right" vertical="center"/>
    </xf>
    <xf numFmtId="184" fontId="27" fillId="0" borderId="0" xfId="3" applyNumberFormat="1" applyFont="1" applyFill="1" applyBorder="1" applyAlignment="1">
      <alignment horizontal="right"/>
    </xf>
    <xf numFmtId="184" fontId="27" fillId="0" borderId="40" xfId="3" applyNumberFormat="1" applyFont="1" applyFill="1" applyBorder="1" applyAlignment="1">
      <alignment horizontal="right"/>
    </xf>
    <xf numFmtId="178" fontId="8" fillId="0" borderId="0" xfId="3" applyNumberFormat="1" applyFont="1" applyFill="1" applyBorder="1" applyAlignment="1" applyProtection="1">
      <alignment horizontal="right" vertical="center"/>
      <protection locked="0"/>
    </xf>
    <xf numFmtId="178" fontId="8" fillId="0" borderId="40" xfId="3" applyNumberFormat="1" applyFont="1" applyFill="1" applyBorder="1" applyAlignment="1" applyProtection="1">
      <alignment horizontal="right" vertical="center"/>
      <protection locked="0"/>
    </xf>
    <xf numFmtId="0" fontId="8" fillId="2" borderId="0" xfId="3" applyFont="1" applyFill="1" applyBorder="1" applyAlignment="1">
      <alignment horizontal="left"/>
    </xf>
    <xf numFmtId="0" fontId="28" fillId="2" borderId="0" xfId="3" applyFont="1" applyFill="1" applyBorder="1"/>
    <xf numFmtId="0" fontId="8" fillId="2" borderId="0" xfId="3" applyFont="1" applyFill="1" applyBorder="1"/>
    <xf numFmtId="178" fontId="8" fillId="2" borderId="0" xfId="3" applyNumberFormat="1" applyFont="1" applyFill="1" applyBorder="1" applyAlignment="1" applyProtection="1">
      <alignment horizontal="right" vertical="center"/>
      <protection locked="0"/>
    </xf>
    <xf numFmtId="184" fontId="8" fillId="2" borderId="0" xfId="3" applyNumberFormat="1" applyFont="1" applyFill="1" applyBorder="1" applyAlignment="1">
      <alignment horizontal="right"/>
    </xf>
    <xf numFmtId="184" fontId="8" fillId="2" borderId="40" xfId="3" applyNumberFormat="1" applyFont="1" applyFill="1" applyBorder="1" applyAlignment="1">
      <alignment horizontal="right"/>
    </xf>
    <xf numFmtId="49" fontId="27" fillId="2" borderId="0" xfId="3" applyNumberFormat="1" applyFont="1" applyFill="1" applyBorder="1" applyAlignment="1">
      <alignment vertical="center"/>
    </xf>
    <xf numFmtId="184" fontId="27" fillId="2" borderId="0" xfId="3" applyNumberFormat="1" applyFont="1" applyFill="1" applyBorder="1" applyAlignment="1">
      <alignment horizontal="right" vertical="center"/>
    </xf>
    <xf numFmtId="184" fontId="27" fillId="2" borderId="0" xfId="3" applyNumberFormat="1" applyFont="1" applyFill="1" applyBorder="1" applyAlignment="1">
      <alignment horizontal="right"/>
    </xf>
    <xf numFmtId="184" fontId="27" fillId="2" borderId="40" xfId="3" applyNumberFormat="1" applyFont="1" applyFill="1" applyBorder="1" applyAlignment="1">
      <alignment horizontal="right"/>
    </xf>
    <xf numFmtId="0" fontId="29" fillId="0" borderId="0" xfId="3" applyFont="1" applyFill="1" applyBorder="1"/>
    <xf numFmtId="0" fontId="30" fillId="0" borderId="0" xfId="3" applyFont="1" applyFill="1" applyBorder="1"/>
    <xf numFmtId="49" fontId="8" fillId="0" borderId="0" xfId="3" applyNumberFormat="1" applyFont="1" applyFill="1" applyBorder="1" applyAlignment="1">
      <alignment vertical="center"/>
    </xf>
    <xf numFmtId="0" fontId="3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vertical="center"/>
    </xf>
    <xf numFmtId="0" fontId="19" fillId="0" borderId="0" xfId="3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179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vertical="center"/>
    </xf>
    <xf numFmtId="0" fontId="23" fillId="0" borderId="0" xfId="3" applyFont="1" applyFill="1" applyBorder="1" applyAlignment="1">
      <alignment vertical="center"/>
    </xf>
    <xf numFmtId="0" fontId="17" fillId="0" borderId="26" xfId="0" applyFont="1" applyFill="1" applyBorder="1" applyAlignment="1" applyProtection="1">
      <alignment horizontal="center" vertical="center"/>
    </xf>
    <xf numFmtId="0" fontId="17" fillId="0" borderId="27" xfId="0" applyFont="1" applyFill="1" applyBorder="1" applyAlignment="1" applyProtection="1">
      <alignment horizontal="center" vertical="center"/>
    </xf>
    <xf numFmtId="0" fontId="17" fillId="0" borderId="28" xfId="0" applyFont="1" applyFill="1" applyBorder="1" applyAlignment="1" applyProtection="1">
      <alignment horizontal="center" vertical="center"/>
    </xf>
    <xf numFmtId="0" fontId="17" fillId="0" borderId="29" xfId="0" applyFont="1" applyFill="1" applyBorder="1" applyAlignment="1" applyProtection="1">
      <alignment horizontal="center" vertical="center"/>
    </xf>
    <xf numFmtId="0" fontId="20" fillId="0" borderId="3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10" fillId="0" borderId="3" xfId="2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9" fillId="0" borderId="31" xfId="2" applyNumberFormat="1" applyFont="1" applyBorder="1" applyAlignment="1" applyProtection="1">
      <alignment horizontal="center" vertical="center" wrapText="1"/>
      <protection hidden="1"/>
    </xf>
    <xf numFmtId="49" fontId="9" fillId="0" borderId="16" xfId="2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left" vertical="center"/>
    </xf>
    <xf numFmtId="0" fontId="24" fillId="0" borderId="0" xfId="3" applyFont="1" applyFill="1" applyBorder="1" applyAlignment="1">
      <alignment horizontal="center" vertical="center"/>
    </xf>
    <xf numFmtId="0" fontId="33" fillId="0" borderId="0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</cellXfs>
  <cellStyles count="8">
    <cellStyle name="TableStyleLight1" xfId="3"/>
    <cellStyle name="一般" xfId="0" builtinId="0"/>
    <cellStyle name="一般 2" xfId="4"/>
    <cellStyle name="一般_衍交月報" xfId="2"/>
    <cellStyle name="千分位[0] 2" xfId="5"/>
    <cellStyle name="百分比" xfId="1" builtinId="5"/>
    <cellStyle name="百分比 2" xfId="6"/>
    <cellStyle name="超連結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655148379593672E-2"/>
          <c:y val="0.12124278364862318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附圖1!$BA$2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0"/>
              <c:layout>
                <c:manualLayout>
                  <c:x val="-1.6019716574245224E-2"/>
                  <c:y val="-2.7013989387361312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chemeClr val="accent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9574861367837338E-2"/>
                  <c:y val="-2.3154848046309694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chemeClr val="accent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0948860135551403E-2"/>
                  <c:y val="-3.4732272069464547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chemeClr val="accent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3.0807147258163893E-2"/>
                  <c:y val="-2.5084418716835505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chemeClr val="accent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2.5878003696857672E-2"/>
                  <c:y val="-2.3154848046309694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chemeClr val="accent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2.3413431916204559E-2"/>
                  <c:y val="-2.3154848046309694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chemeClr val="accent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2.9574861367837248E-2"/>
                  <c:y val="-1.7366136034732273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chemeClr val="accent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-1.7252002464571779E-2"/>
                  <c:y val="2.3154848046309694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chemeClr val="accent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附圖1!$BG$39:$BG$85</c:f>
              <c:strCache>
                <c:ptCount val="47"/>
                <c:pt idx="0">
                  <c:v>105/1</c:v>
                </c:pt>
                <c:pt idx="10">
                  <c:v>105/11</c:v>
                </c:pt>
                <c:pt idx="12">
                  <c:v>106/1</c:v>
                </c:pt>
                <c:pt idx="22">
                  <c:v>106/11</c:v>
                </c:pt>
                <c:pt idx="24">
                  <c:v>107/1</c:v>
                </c:pt>
                <c:pt idx="34">
                  <c:v>107/11</c:v>
                </c:pt>
                <c:pt idx="36">
                  <c:v>108/1</c:v>
                </c:pt>
                <c:pt idx="46">
                  <c:v>108/11</c:v>
                </c:pt>
              </c:strCache>
            </c:strRef>
          </c:cat>
          <c:val>
            <c:numRef>
              <c:f>附圖1!$BD$39:$BD$85</c:f>
              <c:numCache>
                <c:formatCode>#,##0_);[Red]\(#,##0\)</c:formatCode>
                <c:ptCount val="47"/>
                <c:pt idx="0">
                  <c:v>15057.259</c:v>
                </c:pt>
                <c:pt idx="1">
                  <c:v>10309.36</c:v>
                </c:pt>
                <c:pt idx="2">
                  <c:v>13953.181</c:v>
                </c:pt>
                <c:pt idx="3">
                  <c:v>12325.602999999999</c:v>
                </c:pt>
                <c:pt idx="4">
                  <c:v>13012</c:v>
                </c:pt>
                <c:pt idx="5">
                  <c:v>13540</c:v>
                </c:pt>
                <c:pt idx="6">
                  <c:v>12689</c:v>
                </c:pt>
                <c:pt idx="7">
                  <c:v>13599</c:v>
                </c:pt>
                <c:pt idx="8">
                  <c:v>12690</c:v>
                </c:pt>
                <c:pt idx="9">
                  <c:v>12059</c:v>
                </c:pt>
                <c:pt idx="10">
                  <c:v>13805</c:v>
                </c:pt>
                <c:pt idx="11">
                  <c:v>11903</c:v>
                </c:pt>
                <c:pt idx="12">
                  <c:v>11480</c:v>
                </c:pt>
                <c:pt idx="13">
                  <c:v>11069</c:v>
                </c:pt>
                <c:pt idx="14">
                  <c:v>14674</c:v>
                </c:pt>
                <c:pt idx="15">
                  <c:v>10435</c:v>
                </c:pt>
                <c:pt idx="16">
                  <c:v>11701</c:v>
                </c:pt>
                <c:pt idx="17">
                  <c:v>13045</c:v>
                </c:pt>
                <c:pt idx="18">
                  <c:v>12087</c:v>
                </c:pt>
                <c:pt idx="19">
                  <c:v>13053</c:v>
                </c:pt>
                <c:pt idx="20">
                  <c:v>12860</c:v>
                </c:pt>
                <c:pt idx="21">
                  <c:v>11795</c:v>
                </c:pt>
                <c:pt idx="22">
                  <c:v>12548</c:v>
                </c:pt>
                <c:pt idx="23">
                  <c:v>11425</c:v>
                </c:pt>
                <c:pt idx="24">
                  <c:v>14953</c:v>
                </c:pt>
                <c:pt idx="25">
                  <c:v>11160</c:v>
                </c:pt>
                <c:pt idx="26">
                  <c:v>15468</c:v>
                </c:pt>
                <c:pt idx="27">
                  <c:v>13629</c:v>
                </c:pt>
                <c:pt idx="28">
                  <c:v>15994</c:v>
                </c:pt>
                <c:pt idx="29">
                  <c:v>14726</c:v>
                </c:pt>
                <c:pt idx="30">
                  <c:v>14784</c:v>
                </c:pt>
                <c:pt idx="31">
                  <c:v>15374</c:v>
                </c:pt>
                <c:pt idx="32">
                  <c:v>12794</c:v>
                </c:pt>
                <c:pt idx="33">
                  <c:v>15072</c:v>
                </c:pt>
                <c:pt idx="34">
                  <c:v>14930</c:v>
                </c:pt>
                <c:pt idx="35">
                  <c:v>13576</c:v>
                </c:pt>
                <c:pt idx="36">
                  <c:v>16957</c:v>
                </c:pt>
                <c:pt idx="37">
                  <c:v>10791</c:v>
                </c:pt>
                <c:pt idx="38">
                  <c:v>14807</c:v>
                </c:pt>
                <c:pt idx="39">
                  <c:v>13788</c:v>
                </c:pt>
                <c:pt idx="40">
                  <c:v>16265</c:v>
                </c:pt>
                <c:pt idx="41">
                  <c:v>13984</c:v>
                </c:pt>
                <c:pt idx="42">
                  <c:v>15595</c:v>
                </c:pt>
                <c:pt idx="43">
                  <c:v>15534</c:v>
                </c:pt>
                <c:pt idx="44">
                  <c:v>14034.564</c:v>
                </c:pt>
                <c:pt idx="45">
                  <c:v>14909.134</c:v>
                </c:pt>
                <c:pt idx="46">
                  <c:v>13853.241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附圖1!$BB$2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0"/>
              <c:layout>
                <c:manualLayout>
                  <c:x val="-1.1295823504343063E-17"/>
                  <c:y val="-5.016883743367101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3413431916204559E-2"/>
                  <c:y val="7.5253256150506515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9574861367837338E-2"/>
                  <c:y val="3.4732272069464547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2.8342575477510783E-2"/>
                  <c:y val="6.9464544138929094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3.2039433148490448E-2"/>
                  <c:y val="0.14471780028943559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2.9574861367837338E-2"/>
                  <c:y val="-2.3154848046309694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1.2322858903264654E-3"/>
                  <c:y val="-2.315484804630966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-1.9716574245224893E-2"/>
                  <c:y val="2.3154848046309694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附圖1!$BG$39:$BG$85</c:f>
              <c:strCache>
                <c:ptCount val="47"/>
                <c:pt idx="0">
                  <c:v>105/1</c:v>
                </c:pt>
                <c:pt idx="10">
                  <c:v>105/11</c:v>
                </c:pt>
                <c:pt idx="12">
                  <c:v>106/1</c:v>
                </c:pt>
                <c:pt idx="22">
                  <c:v>106/11</c:v>
                </c:pt>
                <c:pt idx="24">
                  <c:v>107/1</c:v>
                </c:pt>
                <c:pt idx="34">
                  <c:v>107/11</c:v>
                </c:pt>
                <c:pt idx="36">
                  <c:v>108/1</c:v>
                </c:pt>
                <c:pt idx="46">
                  <c:v>108/11</c:v>
                </c:pt>
              </c:strCache>
            </c:strRef>
          </c:cat>
          <c:val>
            <c:numRef>
              <c:f>附圖1!$BE$39:$BE$85</c:f>
              <c:numCache>
                <c:formatCode>#,##0_);[Red]\(#,##0\)</c:formatCode>
                <c:ptCount val="47"/>
                <c:pt idx="0">
                  <c:v>13383.339</c:v>
                </c:pt>
                <c:pt idx="1">
                  <c:v>9413.5869999999995</c:v>
                </c:pt>
                <c:pt idx="2">
                  <c:v>12408.257</c:v>
                </c:pt>
                <c:pt idx="3">
                  <c:v>11245.394</c:v>
                </c:pt>
                <c:pt idx="4">
                  <c:v>11751</c:v>
                </c:pt>
                <c:pt idx="5">
                  <c:v>12248</c:v>
                </c:pt>
                <c:pt idx="6">
                  <c:v>11495</c:v>
                </c:pt>
                <c:pt idx="7">
                  <c:v>12140</c:v>
                </c:pt>
                <c:pt idx="8">
                  <c:v>11426</c:v>
                </c:pt>
                <c:pt idx="9">
                  <c:v>11110</c:v>
                </c:pt>
                <c:pt idx="10">
                  <c:v>12627</c:v>
                </c:pt>
                <c:pt idx="11">
                  <c:v>11297</c:v>
                </c:pt>
                <c:pt idx="12">
                  <c:v>10671</c:v>
                </c:pt>
                <c:pt idx="13">
                  <c:v>10206</c:v>
                </c:pt>
                <c:pt idx="14">
                  <c:v>13008</c:v>
                </c:pt>
                <c:pt idx="15">
                  <c:v>9368</c:v>
                </c:pt>
                <c:pt idx="16">
                  <c:v>10309</c:v>
                </c:pt>
                <c:pt idx="17">
                  <c:v>11139</c:v>
                </c:pt>
                <c:pt idx="18">
                  <c:v>10746</c:v>
                </c:pt>
                <c:pt idx="19">
                  <c:v>11344</c:v>
                </c:pt>
                <c:pt idx="20">
                  <c:v>11480</c:v>
                </c:pt>
                <c:pt idx="21">
                  <c:v>10394</c:v>
                </c:pt>
                <c:pt idx="22">
                  <c:v>11373</c:v>
                </c:pt>
                <c:pt idx="23">
                  <c:v>10385</c:v>
                </c:pt>
                <c:pt idx="24">
                  <c:v>12723</c:v>
                </c:pt>
                <c:pt idx="25">
                  <c:v>9050</c:v>
                </c:pt>
                <c:pt idx="26">
                  <c:v>13226</c:v>
                </c:pt>
                <c:pt idx="27">
                  <c:v>11874</c:v>
                </c:pt>
                <c:pt idx="28">
                  <c:v>13665</c:v>
                </c:pt>
                <c:pt idx="29">
                  <c:v>12968</c:v>
                </c:pt>
                <c:pt idx="30">
                  <c:v>13248</c:v>
                </c:pt>
                <c:pt idx="31">
                  <c:v>13744</c:v>
                </c:pt>
                <c:pt idx="32">
                  <c:v>11398</c:v>
                </c:pt>
                <c:pt idx="33">
                  <c:v>13140</c:v>
                </c:pt>
                <c:pt idx="34">
                  <c:v>12917</c:v>
                </c:pt>
                <c:pt idx="35">
                  <c:v>11794</c:v>
                </c:pt>
                <c:pt idx="36">
                  <c:v>14848</c:v>
                </c:pt>
                <c:pt idx="37">
                  <c:v>9882</c:v>
                </c:pt>
                <c:pt idx="38">
                  <c:v>12648</c:v>
                </c:pt>
                <c:pt idx="39">
                  <c:v>12299</c:v>
                </c:pt>
                <c:pt idx="40">
                  <c:v>13457</c:v>
                </c:pt>
                <c:pt idx="41">
                  <c:v>11729</c:v>
                </c:pt>
                <c:pt idx="42">
                  <c:v>13766</c:v>
                </c:pt>
                <c:pt idx="43">
                  <c:v>12453</c:v>
                </c:pt>
                <c:pt idx="44">
                  <c:v>12271.438</c:v>
                </c:pt>
                <c:pt idx="45">
                  <c:v>12772.182000000001</c:v>
                </c:pt>
                <c:pt idx="46">
                  <c:v>12114.293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附圖1!$BC$2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0"/>
              <c:layout>
                <c:manualLayout>
                  <c:x val="-1.6019716574245224E-2"/>
                  <c:y val="-1.92957067052580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8484288354898338E-2"/>
                  <c:y val="-2.315484804630969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1.8484288354898338E-2"/>
                  <c:y val="-2.315484804630969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1.6019716574245224E-2"/>
                  <c:y val="-2.315484804630969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2.3413431916204559E-2"/>
                  <c:y val="-1.543656536420646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2.2181146025878003E-2"/>
                  <c:y val="-2.701398938736131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1.8484288354898248E-2"/>
                  <c:y val="-2.315484804630969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-1.7252002464571779E-2"/>
                  <c:y val="2.315484804630969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附圖1!$BG$39:$BG$85</c:f>
              <c:strCache>
                <c:ptCount val="47"/>
                <c:pt idx="0">
                  <c:v>105/1</c:v>
                </c:pt>
                <c:pt idx="10">
                  <c:v>105/11</c:v>
                </c:pt>
                <c:pt idx="12">
                  <c:v>106/1</c:v>
                </c:pt>
                <c:pt idx="22">
                  <c:v>106/11</c:v>
                </c:pt>
                <c:pt idx="24">
                  <c:v>107/1</c:v>
                </c:pt>
                <c:pt idx="34">
                  <c:v>107/11</c:v>
                </c:pt>
                <c:pt idx="36">
                  <c:v>108/1</c:v>
                </c:pt>
                <c:pt idx="46">
                  <c:v>108/11</c:v>
                </c:pt>
              </c:strCache>
            </c:strRef>
          </c:cat>
          <c:val>
            <c:numRef>
              <c:f>附圖1!$BF$39:$BF$85</c:f>
              <c:numCache>
                <c:formatCode>#,##0_);[Red]\(#,##0\)</c:formatCode>
                <c:ptCount val="47"/>
                <c:pt idx="0">
                  <c:v>1113.615</c:v>
                </c:pt>
                <c:pt idx="1">
                  <c:v>674.68499999999995</c:v>
                </c:pt>
                <c:pt idx="2">
                  <c:v>1138.152</c:v>
                </c:pt>
                <c:pt idx="3">
                  <c:v>716.53</c:v>
                </c:pt>
                <c:pt idx="4">
                  <c:v>938.85500000000002</c:v>
                </c:pt>
                <c:pt idx="5">
                  <c:v>986</c:v>
                </c:pt>
                <c:pt idx="6">
                  <c:v>862</c:v>
                </c:pt>
                <c:pt idx="7">
                  <c:v>1069</c:v>
                </c:pt>
                <c:pt idx="8">
                  <c:v>959</c:v>
                </c:pt>
                <c:pt idx="9">
                  <c:v>764</c:v>
                </c:pt>
                <c:pt idx="10">
                  <c:v>918</c:v>
                </c:pt>
                <c:pt idx="11">
                  <c:v>455</c:v>
                </c:pt>
                <c:pt idx="12">
                  <c:v>651</c:v>
                </c:pt>
                <c:pt idx="13">
                  <c:v>677</c:v>
                </c:pt>
                <c:pt idx="14">
                  <c:v>1231</c:v>
                </c:pt>
                <c:pt idx="15">
                  <c:v>636</c:v>
                </c:pt>
                <c:pt idx="16">
                  <c:v>857</c:v>
                </c:pt>
                <c:pt idx="17">
                  <c:v>1229</c:v>
                </c:pt>
                <c:pt idx="18">
                  <c:v>946</c:v>
                </c:pt>
                <c:pt idx="19">
                  <c:v>1289</c:v>
                </c:pt>
                <c:pt idx="20">
                  <c:v>1034</c:v>
                </c:pt>
                <c:pt idx="21">
                  <c:v>1135</c:v>
                </c:pt>
                <c:pt idx="22">
                  <c:v>864</c:v>
                </c:pt>
                <c:pt idx="23">
                  <c:v>781</c:v>
                </c:pt>
                <c:pt idx="24">
                  <c:v>1916</c:v>
                </c:pt>
                <c:pt idx="25">
                  <c:v>1816</c:v>
                </c:pt>
                <c:pt idx="26">
                  <c:v>1893</c:v>
                </c:pt>
                <c:pt idx="27">
                  <c:v>1374</c:v>
                </c:pt>
                <c:pt idx="28">
                  <c:v>1864</c:v>
                </c:pt>
                <c:pt idx="29">
                  <c:v>1351</c:v>
                </c:pt>
                <c:pt idx="30">
                  <c:v>1117</c:v>
                </c:pt>
                <c:pt idx="31">
                  <c:v>1192</c:v>
                </c:pt>
                <c:pt idx="32">
                  <c:v>1093</c:v>
                </c:pt>
                <c:pt idx="33">
                  <c:v>1399</c:v>
                </c:pt>
                <c:pt idx="34">
                  <c:v>1700</c:v>
                </c:pt>
                <c:pt idx="35">
                  <c:v>1568</c:v>
                </c:pt>
                <c:pt idx="36">
                  <c:v>1886</c:v>
                </c:pt>
                <c:pt idx="37">
                  <c:v>787</c:v>
                </c:pt>
                <c:pt idx="38">
                  <c:v>1981</c:v>
                </c:pt>
                <c:pt idx="39">
                  <c:v>1333</c:v>
                </c:pt>
                <c:pt idx="40">
                  <c:v>2551</c:v>
                </c:pt>
                <c:pt idx="41">
                  <c:v>1996</c:v>
                </c:pt>
                <c:pt idx="42">
                  <c:v>1522</c:v>
                </c:pt>
                <c:pt idx="43">
                  <c:v>2726</c:v>
                </c:pt>
                <c:pt idx="44">
                  <c:v>1470.414</c:v>
                </c:pt>
                <c:pt idx="45">
                  <c:v>1740.626</c:v>
                </c:pt>
                <c:pt idx="46">
                  <c:v>1270.742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112704"/>
        <c:axId val="110969984"/>
      </c:lineChart>
      <c:catAx>
        <c:axId val="1091127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110969984"/>
        <c:crossesAt val="0"/>
        <c:auto val="1"/>
        <c:lblAlgn val="ctr"/>
        <c:lblOffset val="100"/>
        <c:tickMarkSkip val="1"/>
        <c:noMultiLvlLbl val="1"/>
      </c:catAx>
      <c:valAx>
        <c:axId val="110969984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567098937032E-3"/>
              <c:y val="6.0483380243171486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109112704"/>
        <c:crossesAt val="1"/>
        <c:crossBetween val="between"/>
        <c:majorUnit val="2000"/>
      </c:valAx>
      <c:spPr>
        <a:noFill/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804066543438078"/>
          <c:y val="1.1577424023154847E-2"/>
          <c:w val="0.6756007393715342"/>
          <c:h val="5.4992764109985527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142029835103097"/>
          <c:y val="0.1892895284641144"/>
          <c:w val="0.53268831243810255"/>
          <c:h val="0.6784887772649108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4.6486027481858885E-2"/>
                  <c:y val="-0.1552766351967198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51.24%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5639377798363441E-2"/>
                  <c:y val="0.11184392995651662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48.76%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/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附圖2!$AG$3:$AG$4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附圖2!$AH$3:$AH$4</c:f>
              <c:numCache>
                <c:formatCode>0.00_ </c:formatCode>
                <c:ptCount val="2"/>
                <c:pt idx="0">
                  <c:v>51.244232306360658</c:v>
                </c:pt>
                <c:pt idx="1">
                  <c:v>48.755767693639349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471066955556729"/>
          <c:y val="0.18257737137696498"/>
          <c:w val="0.53789656326516233"/>
          <c:h val="0.68943301442158444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6.1253859811641193E-2"/>
                  <c:y val="-0.13519228006946893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6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8</a:t>
                    </a:r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.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39</a:t>
                    </a:r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%</a:t>
                    </a:r>
                    <a:endParaRPr lang="en-US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5962251042149234E-2"/>
                  <c:y val="0.12157219153575952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外國及大陸地區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銀行在台分行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3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1</a:t>
                    </a:r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.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61</a:t>
                    </a:r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%</a:t>
                    </a:r>
                    <a:endParaRPr lang="zh-TW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附圖2!$AJ$3:$AJ$4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附圖2!$AK$3:$AK$4</c:f>
              <c:numCache>
                <c:formatCode>0.00_ </c:formatCode>
                <c:ptCount val="2"/>
                <c:pt idx="0">
                  <c:v>68.388800843349856</c:v>
                </c:pt>
                <c:pt idx="1">
                  <c:v>31.611199156650148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txPr>
    <a:bodyPr/>
    <a:lstStyle/>
    <a:p>
      <a:pPr>
        <a:defRPr sz="1200"/>
      </a:pPr>
      <a:endParaRPr lang="zh-TW"/>
    </a:p>
  </c:txPr>
  <c:printSettings>
    <c:headerFooter/>
    <c:pageMargins b="1" l="0.75" r="0.75" t="1" header="0.5" footer="0.5"/>
    <c:pageSetup orientation="portrait"/>
  </c:printSettings>
  <c:userShapes r:id="rId1"/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59</xdr:row>
      <xdr:rowOff>133350</xdr:rowOff>
    </xdr:from>
    <xdr:to>
      <xdr:col>3</xdr:col>
      <xdr:colOff>234992</xdr:colOff>
      <xdr:row>59</xdr:row>
      <xdr:rowOff>444370</xdr:rowOff>
    </xdr:to>
    <xdr:sp macro="" textlink="">
      <xdr:nvSpPr>
        <xdr:cNvPr id="2" name="文字方塊 1"/>
        <xdr:cNvSpPr txBox="1"/>
      </xdr:nvSpPr>
      <xdr:spPr>
        <a:xfrm>
          <a:off x="7372350" y="12011025"/>
          <a:ext cx="234992" cy="311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TW" altLang="zh-TW" sz="1600">
            <a:effectLst/>
          </a:endParaRPr>
        </a:p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19051</xdr:colOff>
      <xdr:row>59</xdr:row>
      <xdr:rowOff>155575</xdr:rowOff>
    </xdr:from>
    <xdr:to>
      <xdr:col>4</xdr:col>
      <xdr:colOff>247651</xdr:colOff>
      <xdr:row>59</xdr:row>
      <xdr:rowOff>447537</xdr:rowOff>
    </xdr:to>
    <xdr:sp macro="" textlink="">
      <xdr:nvSpPr>
        <xdr:cNvPr id="3" name="文字方塊 2"/>
        <xdr:cNvSpPr txBox="1"/>
      </xdr:nvSpPr>
      <xdr:spPr>
        <a:xfrm>
          <a:off x="8943976" y="12033250"/>
          <a:ext cx="228600" cy="29196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0</xdr:colOff>
      <xdr:row>60</xdr:row>
      <xdr:rowOff>152400</xdr:rowOff>
    </xdr:from>
    <xdr:to>
      <xdr:col>2</xdr:col>
      <xdr:colOff>234992</xdr:colOff>
      <xdr:row>61</xdr:row>
      <xdr:rowOff>3240</xdr:rowOff>
    </xdr:to>
    <xdr:sp macro="" textlink="">
      <xdr:nvSpPr>
        <xdr:cNvPr id="4" name="文字方塊 3"/>
        <xdr:cNvSpPr txBox="1"/>
      </xdr:nvSpPr>
      <xdr:spPr>
        <a:xfrm>
          <a:off x="5638800" y="12477750"/>
          <a:ext cx="234992" cy="29851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60</xdr:row>
      <xdr:rowOff>209550</xdr:rowOff>
    </xdr:from>
    <xdr:to>
      <xdr:col>3</xdr:col>
      <xdr:colOff>234992</xdr:colOff>
      <xdr:row>60</xdr:row>
      <xdr:rowOff>444370</xdr:rowOff>
    </xdr:to>
    <xdr:sp macro="" textlink="">
      <xdr:nvSpPr>
        <xdr:cNvPr id="5" name="文字方塊 4"/>
        <xdr:cNvSpPr txBox="1"/>
      </xdr:nvSpPr>
      <xdr:spPr>
        <a:xfrm>
          <a:off x="7372350" y="12534900"/>
          <a:ext cx="234992" cy="23482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35</xdr:row>
      <xdr:rowOff>361950</xdr:rowOff>
    </xdr:from>
    <xdr:to>
      <xdr:col>3</xdr:col>
      <xdr:colOff>231913</xdr:colOff>
      <xdr:row>36</xdr:row>
      <xdr:rowOff>266700</xdr:rowOff>
    </xdr:to>
    <xdr:sp macro="" textlink="">
      <xdr:nvSpPr>
        <xdr:cNvPr id="6" name="文字方塊 5"/>
        <xdr:cNvSpPr txBox="1"/>
      </xdr:nvSpPr>
      <xdr:spPr>
        <a:xfrm>
          <a:off x="7372350" y="6829425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59</xdr:row>
      <xdr:rowOff>136525</xdr:rowOff>
    </xdr:from>
    <xdr:to>
      <xdr:col>3</xdr:col>
      <xdr:colOff>231913</xdr:colOff>
      <xdr:row>59</xdr:row>
      <xdr:rowOff>428487</xdr:rowOff>
    </xdr:to>
    <xdr:sp macro="" textlink="">
      <xdr:nvSpPr>
        <xdr:cNvPr id="7" name="文字方塊 6"/>
        <xdr:cNvSpPr txBox="1"/>
      </xdr:nvSpPr>
      <xdr:spPr>
        <a:xfrm>
          <a:off x="7372350" y="12014200"/>
          <a:ext cx="231913" cy="29196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0</xdr:colOff>
      <xdr:row>59</xdr:row>
      <xdr:rowOff>0</xdr:rowOff>
    </xdr:from>
    <xdr:to>
      <xdr:col>4</xdr:col>
      <xdr:colOff>234992</xdr:colOff>
      <xdr:row>59</xdr:row>
      <xdr:rowOff>304800</xdr:rowOff>
    </xdr:to>
    <xdr:sp macro="" textlink="">
      <xdr:nvSpPr>
        <xdr:cNvPr id="8" name="文字方塊 7"/>
        <xdr:cNvSpPr txBox="1"/>
      </xdr:nvSpPr>
      <xdr:spPr>
        <a:xfrm>
          <a:off x="8924925" y="11877675"/>
          <a:ext cx="234992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155575</xdr:colOff>
      <xdr:row>59</xdr:row>
      <xdr:rowOff>152400</xdr:rowOff>
    </xdr:from>
    <xdr:to>
      <xdr:col>4</xdr:col>
      <xdr:colOff>390567</xdr:colOff>
      <xdr:row>60</xdr:row>
      <xdr:rowOff>3240</xdr:rowOff>
    </xdr:to>
    <xdr:sp macro="" textlink="">
      <xdr:nvSpPr>
        <xdr:cNvPr id="9" name="文字方塊 8"/>
        <xdr:cNvSpPr txBox="1"/>
      </xdr:nvSpPr>
      <xdr:spPr>
        <a:xfrm>
          <a:off x="9080500" y="12030075"/>
          <a:ext cx="234992" cy="2985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155575</xdr:colOff>
      <xdr:row>36</xdr:row>
      <xdr:rowOff>133350</xdr:rowOff>
    </xdr:from>
    <xdr:to>
      <xdr:col>3</xdr:col>
      <xdr:colOff>377825</xdr:colOff>
      <xdr:row>37</xdr:row>
      <xdr:rowOff>0</xdr:rowOff>
    </xdr:to>
    <xdr:sp macro="" textlink="">
      <xdr:nvSpPr>
        <xdr:cNvPr id="10" name="文字方塊 9"/>
        <xdr:cNvSpPr txBox="1"/>
      </xdr:nvSpPr>
      <xdr:spPr>
        <a:xfrm>
          <a:off x="7527925" y="6981825"/>
          <a:ext cx="222250" cy="2476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19050</xdr:colOff>
      <xdr:row>59</xdr:row>
      <xdr:rowOff>136525</xdr:rowOff>
    </xdr:from>
    <xdr:to>
      <xdr:col>3</xdr:col>
      <xdr:colOff>250963</xdr:colOff>
      <xdr:row>59</xdr:row>
      <xdr:rowOff>428487</xdr:rowOff>
    </xdr:to>
    <xdr:sp macro="" textlink="">
      <xdr:nvSpPr>
        <xdr:cNvPr id="11" name="文字方塊 10"/>
        <xdr:cNvSpPr txBox="1"/>
      </xdr:nvSpPr>
      <xdr:spPr>
        <a:xfrm>
          <a:off x="7391400" y="12014200"/>
          <a:ext cx="231913" cy="29196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155575</xdr:colOff>
      <xdr:row>89</xdr:row>
      <xdr:rowOff>174412</xdr:rowOff>
    </xdr:from>
    <xdr:to>
      <xdr:col>3</xdr:col>
      <xdr:colOff>377825</xdr:colOff>
      <xdr:row>91</xdr:row>
      <xdr:rowOff>38106</xdr:rowOff>
    </xdr:to>
    <xdr:sp macro="" textlink="">
      <xdr:nvSpPr>
        <xdr:cNvPr id="12" name="文字方塊 11"/>
        <xdr:cNvSpPr txBox="1"/>
      </xdr:nvSpPr>
      <xdr:spPr>
        <a:xfrm>
          <a:off x="7527925" y="19491112"/>
          <a:ext cx="222250" cy="28279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301625</xdr:colOff>
      <xdr:row>90</xdr:row>
      <xdr:rowOff>101600</xdr:rowOff>
    </xdr:from>
    <xdr:to>
      <xdr:col>3</xdr:col>
      <xdr:colOff>533538</xdr:colOff>
      <xdr:row>91</xdr:row>
      <xdr:rowOff>183991</xdr:rowOff>
    </xdr:to>
    <xdr:sp macro="" textlink="">
      <xdr:nvSpPr>
        <xdr:cNvPr id="13" name="文字方塊 12"/>
        <xdr:cNvSpPr txBox="1"/>
      </xdr:nvSpPr>
      <xdr:spPr>
        <a:xfrm>
          <a:off x="7673975" y="19627850"/>
          <a:ext cx="231913" cy="291941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22225</xdr:colOff>
      <xdr:row>89</xdr:row>
      <xdr:rowOff>19050</xdr:rowOff>
    </xdr:from>
    <xdr:to>
      <xdr:col>4</xdr:col>
      <xdr:colOff>254138</xdr:colOff>
      <xdr:row>90</xdr:row>
      <xdr:rowOff>95250</xdr:rowOff>
    </xdr:to>
    <xdr:sp macro="" textlink="">
      <xdr:nvSpPr>
        <xdr:cNvPr id="14" name="文字方塊 13"/>
        <xdr:cNvSpPr txBox="1"/>
      </xdr:nvSpPr>
      <xdr:spPr>
        <a:xfrm>
          <a:off x="8947150" y="1933575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19050</xdr:colOff>
      <xdr:row>60</xdr:row>
      <xdr:rowOff>136525</xdr:rowOff>
    </xdr:from>
    <xdr:to>
      <xdr:col>2</xdr:col>
      <xdr:colOff>250963</xdr:colOff>
      <xdr:row>60</xdr:row>
      <xdr:rowOff>428487</xdr:rowOff>
    </xdr:to>
    <xdr:sp macro="" textlink="">
      <xdr:nvSpPr>
        <xdr:cNvPr id="15" name="文字方塊 14"/>
        <xdr:cNvSpPr txBox="1"/>
      </xdr:nvSpPr>
      <xdr:spPr>
        <a:xfrm>
          <a:off x="5657850" y="12461875"/>
          <a:ext cx="231913" cy="29196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45</xdr:row>
      <xdr:rowOff>0</xdr:rowOff>
    </xdr:from>
    <xdr:to>
      <xdr:col>3</xdr:col>
      <xdr:colOff>231913</xdr:colOff>
      <xdr:row>45</xdr:row>
      <xdr:rowOff>285750</xdr:rowOff>
    </xdr:to>
    <xdr:sp macro="" textlink="">
      <xdr:nvSpPr>
        <xdr:cNvPr id="2" name="文字方塊 1"/>
        <xdr:cNvSpPr txBox="1"/>
      </xdr:nvSpPr>
      <xdr:spPr>
        <a:xfrm>
          <a:off x="6553200" y="1339215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231913</xdr:colOff>
      <xdr:row>17</xdr:row>
      <xdr:rowOff>285750</xdr:rowOff>
    </xdr:to>
    <xdr:sp macro="" textlink="">
      <xdr:nvSpPr>
        <xdr:cNvPr id="3" name="文字方塊 2"/>
        <xdr:cNvSpPr txBox="1"/>
      </xdr:nvSpPr>
      <xdr:spPr>
        <a:xfrm>
          <a:off x="6553200" y="485775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231913</xdr:colOff>
      <xdr:row>18</xdr:row>
      <xdr:rowOff>285750</xdr:rowOff>
    </xdr:to>
    <xdr:sp macro="" textlink="">
      <xdr:nvSpPr>
        <xdr:cNvPr id="4" name="文字方塊 3"/>
        <xdr:cNvSpPr txBox="1"/>
      </xdr:nvSpPr>
      <xdr:spPr>
        <a:xfrm>
          <a:off x="6553200" y="516255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231913</xdr:colOff>
      <xdr:row>19</xdr:row>
      <xdr:rowOff>285750</xdr:rowOff>
    </xdr:to>
    <xdr:sp macro="" textlink="">
      <xdr:nvSpPr>
        <xdr:cNvPr id="5" name="文字方塊 4"/>
        <xdr:cNvSpPr txBox="1"/>
      </xdr:nvSpPr>
      <xdr:spPr>
        <a:xfrm>
          <a:off x="6553200" y="546735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35</xdr:row>
      <xdr:rowOff>0</xdr:rowOff>
    </xdr:from>
    <xdr:to>
      <xdr:col>3</xdr:col>
      <xdr:colOff>231913</xdr:colOff>
      <xdr:row>35</xdr:row>
      <xdr:rowOff>285750</xdr:rowOff>
    </xdr:to>
    <xdr:sp macro="" textlink="">
      <xdr:nvSpPr>
        <xdr:cNvPr id="6" name="文字方塊 5"/>
        <xdr:cNvSpPr txBox="1"/>
      </xdr:nvSpPr>
      <xdr:spPr>
        <a:xfrm>
          <a:off x="6553200" y="1034415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16</xdr:row>
      <xdr:rowOff>295275</xdr:rowOff>
    </xdr:from>
    <xdr:to>
      <xdr:col>3</xdr:col>
      <xdr:colOff>235088</xdr:colOff>
      <xdr:row>17</xdr:row>
      <xdr:rowOff>276225</xdr:rowOff>
    </xdr:to>
    <xdr:sp macro="" textlink="">
      <xdr:nvSpPr>
        <xdr:cNvPr id="7" name="文字方塊 6"/>
        <xdr:cNvSpPr txBox="1"/>
      </xdr:nvSpPr>
      <xdr:spPr>
        <a:xfrm>
          <a:off x="6556375" y="4848225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18</xdr:row>
      <xdr:rowOff>0</xdr:rowOff>
    </xdr:from>
    <xdr:to>
      <xdr:col>3</xdr:col>
      <xdr:colOff>245171</xdr:colOff>
      <xdr:row>18</xdr:row>
      <xdr:rowOff>285750</xdr:rowOff>
    </xdr:to>
    <xdr:sp macro="" textlink="">
      <xdr:nvSpPr>
        <xdr:cNvPr id="8" name="文字方塊 7"/>
        <xdr:cNvSpPr txBox="1"/>
      </xdr:nvSpPr>
      <xdr:spPr>
        <a:xfrm>
          <a:off x="6556375" y="5162550"/>
          <a:ext cx="241996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19</xdr:row>
      <xdr:rowOff>28575</xdr:rowOff>
    </xdr:from>
    <xdr:to>
      <xdr:col>3</xdr:col>
      <xdr:colOff>231913</xdr:colOff>
      <xdr:row>20</xdr:row>
      <xdr:rowOff>9525</xdr:rowOff>
    </xdr:to>
    <xdr:sp macro="" textlink="">
      <xdr:nvSpPr>
        <xdr:cNvPr id="9" name="文字方塊 8"/>
        <xdr:cNvSpPr txBox="1"/>
      </xdr:nvSpPr>
      <xdr:spPr>
        <a:xfrm>
          <a:off x="6553200" y="5495925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35</xdr:row>
      <xdr:rowOff>9525</xdr:rowOff>
    </xdr:from>
    <xdr:to>
      <xdr:col>3</xdr:col>
      <xdr:colOff>235088</xdr:colOff>
      <xdr:row>36</xdr:row>
      <xdr:rowOff>778</xdr:rowOff>
    </xdr:to>
    <xdr:sp macro="" textlink="">
      <xdr:nvSpPr>
        <xdr:cNvPr id="10" name="文字方塊 9"/>
        <xdr:cNvSpPr txBox="1"/>
      </xdr:nvSpPr>
      <xdr:spPr>
        <a:xfrm>
          <a:off x="6556375" y="10353675"/>
          <a:ext cx="231913" cy="29605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45</xdr:row>
      <xdr:rowOff>19050</xdr:rowOff>
    </xdr:from>
    <xdr:to>
      <xdr:col>3</xdr:col>
      <xdr:colOff>235088</xdr:colOff>
      <xdr:row>46</xdr:row>
      <xdr:rowOff>0</xdr:rowOff>
    </xdr:to>
    <xdr:sp macro="" textlink="">
      <xdr:nvSpPr>
        <xdr:cNvPr id="11" name="文字方塊 10"/>
        <xdr:cNvSpPr txBox="1"/>
      </xdr:nvSpPr>
      <xdr:spPr>
        <a:xfrm>
          <a:off x="6556375" y="1341120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66675</xdr:rowOff>
    </xdr:from>
    <xdr:to>
      <xdr:col>13</xdr:col>
      <xdr:colOff>647700</xdr:colOff>
      <xdr:row>27</xdr:row>
      <xdr:rowOff>209550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2</xdr:row>
      <xdr:rowOff>95250</xdr:rowOff>
    </xdr:from>
    <xdr:to>
      <xdr:col>7</xdr:col>
      <xdr:colOff>714375</xdr:colOff>
      <xdr:row>19</xdr:row>
      <xdr:rowOff>76200</xdr:rowOff>
    </xdr:to>
    <xdr:graphicFrame macro="">
      <xdr:nvGraphicFramePr>
        <xdr:cNvPr id="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28575</xdr:colOff>
      <xdr:row>24</xdr:row>
      <xdr:rowOff>0</xdr:rowOff>
    </xdr:from>
    <xdr:to>
      <xdr:col>8</xdr:col>
      <xdr:colOff>9525</xdr:colOff>
      <xdr:row>42</xdr:row>
      <xdr:rowOff>57150</xdr:rowOff>
    </xdr:to>
    <xdr:graphicFrame macro="">
      <xdr:nvGraphicFramePr>
        <xdr:cNvPr id="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0.75955</cdr:x>
      <cdr:y>0.56687</cdr:y>
    </cdr:from>
    <cdr:to>
      <cdr:x>0.90634</cdr:x>
      <cdr:y>0.6129</cdr:y>
    </cdr:to>
    <cdr:cxnSp macro="">
      <cdr:nvCxnSpPr>
        <cdr:cNvPr id="18" name="肘形接點 17"/>
        <cdr:cNvCxnSpPr/>
      </cdr:nvCxnSpPr>
      <cdr:spPr>
        <a:xfrm xmlns:a="http://schemas.openxmlformats.org/drawingml/2006/main">
          <a:off x="4000499" y="2162173"/>
          <a:ext cx="720000" cy="180000"/>
        </a:xfrm>
        <a:prstGeom xmlns:a="http://schemas.openxmlformats.org/drawingml/2006/main" prst="bentConnector3">
          <a:avLst>
            <a:gd name="adj1" fmla="val 100000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0.13924</cdr:x>
      <cdr:y>0.3981</cdr:y>
    </cdr:from>
    <cdr:to>
      <cdr:x>0.28018</cdr:x>
      <cdr:y>0.44365</cdr:y>
    </cdr:to>
    <cdr:cxnSp macro="">
      <cdr:nvCxnSpPr>
        <cdr:cNvPr id="26" name="肘形接點 25"/>
        <cdr:cNvCxnSpPr/>
      </cdr:nvCxnSpPr>
      <cdr:spPr>
        <a:xfrm xmlns:a="http://schemas.openxmlformats.org/drawingml/2006/main" rot="10800000">
          <a:off x="708752" y="1496405"/>
          <a:ext cx="720000" cy="180000"/>
        </a:xfrm>
        <a:prstGeom xmlns:a="http://schemas.openxmlformats.org/drawingml/2006/main" prst="bentConnector3">
          <a:avLst>
            <a:gd name="adj1" fmla="val 9929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0.73901</cdr:x>
      <cdr:y>0.55047</cdr:y>
    </cdr:from>
    <cdr:to>
      <cdr:x>0.89245</cdr:x>
      <cdr:y>0.5926</cdr:y>
    </cdr:to>
    <cdr:cxnSp macro="">
      <cdr:nvCxnSpPr>
        <cdr:cNvPr id="7" name="肘形接點 6"/>
        <cdr:cNvCxnSpPr/>
      </cdr:nvCxnSpPr>
      <cdr:spPr>
        <a:xfrm xmlns:a="http://schemas.openxmlformats.org/drawingml/2006/main">
          <a:off x="3864864" y="2097554"/>
          <a:ext cx="773457" cy="166870"/>
        </a:xfrm>
        <a:prstGeom xmlns:a="http://schemas.openxmlformats.org/drawingml/2006/main" prst="bentConnector3">
          <a:avLst>
            <a:gd name="adj1" fmla="val 10080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0.10188</cdr:x>
      <cdr:y>0.4261</cdr:y>
    </cdr:from>
    <cdr:to>
      <cdr:x>0.2541</cdr:x>
      <cdr:y>0.46895</cdr:y>
    </cdr:to>
    <cdr:cxnSp macro="">
      <cdr:nvCxnSpPr>
        <cdr:cNvPr id="9" name="肘形接點 8"/>
        <cdr:cNvCxnSpPr/>
      </cdr:nvCxnSpPr>
      <cdr:spPr>
        <a:xfrm xmlns:a="http://schemas.openxmlformats.org/drawingml/2006/main" rot="10800000">
          <a:off x="508821" y="1606355"/>
          <a:ext cx="764649" cy="169665"/>
        </a:xfrm>
        <a:prstGeom xmlns:a="http://schemas.openxmlformats.org/drawingml/2006/main" prst="bentConnector3">
          <a:avLst>
            <a:gd name="adj1" fmla="val 9929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0811&#34893;&#20132;&#26376;&#22577;&#20316;&#26989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 趨勢圖"/>
      <sheetName val="圖1 趨勢圖 (2)"/>
      <sheetName val="圖2分布圖"/>
      <sheetName val="表3銀行別(需排序)"/>
      <sheetName val="T3-S"/>
      <sheetName val="表3銀行別(排序) "/>
      <sheetName val="換匯"/>
      <sheetName val="換利"/>
      <sheetName val="表4統計表 (按月)"/>
      <sheetName val="表5銀行別 (按月需排序)"/>
      <sheetName val="T5-S"/>
      <sheetName val="表6NDF，保證金"/>
      <sheetName val="表7銀行別NDF"/>
      <sheetName val="T7-S"/>
      <sheetName val="表7銀行別NDF-排序"/>
      <sheetName val="工作表3"/>
      <sheetName val="選擇權趨勢圖"/>
      <sheetName val="工作表1"/>
      <sheetName val="人民幣  七 (2)"/>
      <sheetName val="工作表2"/>
    </sheetNames>
    <sheetDataSet>
      <sheetData sheetId="0"/>
      <sheetData sheetId="1"/>
      <sheetData sheetId="2">
        <row r="2">
          <cell r="A2" t="str">
            <v>108年11月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50">
          <cell r="O50">
            <v>68.388800843349856</v>
          </cell>
        </row>
        <row r="86">
          <cell r="O86">
            <v>31.611199156650148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E65"/>
  <sheetViews>
    <sheetView tabSelected="1" view="pageBreakPreview" zoomScale="75" zoomScaleNormal="85" zoomScaleSheetLayoutView="75" zoomScalePageLayoutView="85" workbookViewId="0">
      <selection activeCell="F1" sqref="F1"/>
    </sheetView>
  </sheetViews>
  <sheetFormatPr defaultColWidth="8.90625" defaultRowHeight="16.2"/>
  <cols>
    <col min="1" max="1" width="48.453125" style="2" customWidth="1"/>
    <col min="2" max="2" width="17.36328125" style="3" customWidth="1"/>
    <col min="3" max="3" width="20.1796875" style="3" customWidth="1"/>
    <col min="4" max="4" width="18.08984375" style="3" customWidth="1"/>
    <col min="5" max="5" width="16.81640625" style="65" customWidth="1"/>
    <col min="6" max="16384" width="8.90625" style="1"/>
  </cols>
  <sheetData>
    <row r="1" spans="1:5" ht="30.6">
      <c r="A1" s="179" t="s">
        <v>0</v>
      </c>
      <c r="B1" s="179"/>
      <c r="C1" s="179"/>
      <c r="D1" s="179"/>
      <c r="E1" s="179"/>
    </row>
    <row r="2" spans="1:5" ht="31.2" customHeight="1">
      <c r="A2" s="180" t="s">
        <v>1</v>
      </c>
      <c r="B2" s="180"/>
      <c r="C2" s="180"/>
      <c r="D2" s="180"/>
      <c r="E2" s="180"/>
    </row>
    <row r="3" spans="1:5" ht="19.8">
      <c r="A3" s="181" t="str">
        <f>'[1]匯率(店)'!A2</f>
        <v>108年11月</v>
      </c>
      <c r="B3" s="181"/>
      <c r="C3" s="181"/>
      <c r="D3" s="181"/>
      <c r="E3" s="181"/>
    </row>
    <row r="4" spans="1:5" ht="18" thickBot="1">
      <c r="D4" s="182" t="s">
        <v>5</v>
      </c>
      <c r="E4" s="182"/>
    </row>
    <row r="5" spans="1:5" s="9" customFormat="1" ht="39" customHeight="1">
      <c r="A5" s="4" t="s">
        <v>6</v>
      </c>
      <c r="B5" s="5" t="s">
        <v>7</v>
      </c>
      <c r="C5" s="6"/>
      <c r="D5" s="7"/>
      <c r="E5" s="8"/>
    </row>
    <row r="6" spans="1:5" s="9" customFormat="1" ht="24.75" customHeight="1" thickBot="1">
      <c r="A6" s="10"/>
      <c r="B6" s="11" t="s">
        <v>2</v>
      </c>
      <c r="C6" s="12" t="s">
        <v>3</v>
      </c>
      <c r="D6" s="12" t="s">
        <v>4</v>
      </c>
      <c r="E6" s="13" t="s">
        <v>8</v>
      </c>
    </row>
    <row r="7" spans="1:5" s="9" customFormat="1" ht="28.2" customHeight="1" thickBot="1">
      <c r="A7" s="14" t="s">
        <v>9</v>
      </c>
      <c r="B7" s="15">
        <v>420708</v>
      </c>
      <c r="C7" s="16">
        <v>850034</v>
      </c>
      <c r="D7" s="17">
        <v>1270742</v>
      </c>
      <c r="E7" s="18">
        <v>9.17</v>
      </c>
    </row>
    <row r="8" spans="1:5" s="9" customFormat="1" ht="28.2" customHeight="1">
      <c r="A8" s="19" t="s">
        <v>10</v>
      </c>
      <c r="B8" s="20">
        <v>420708</v>
      </c>
      <c r="C8" s="20">
        <v>135446</v>
      </c>
      <c r="D8" s="20">
        <v>556154</v>
      </c>
      <c r="E8" s="21">
        <v>4.01</v>
      </c>
    </row>
    <row r="9" spans="1:5" s="9" customFormat="1" ht="24" hidden="1" customHeight="1">
      <c r="A9" s="19" t="s">
        <v>11</v>
      </c>
      <c r="B9" s="20">
        <v>0</v>
      </c>
      <c r="C9" s="20">
        <v>0</v>
      </c>
      <c r="D9" s="20">
        <v>0</v>
      </c>
      <c r="E9" s="22">
        <v>0</v>
      </c>
    </row>
    <row r="10" spans="1:5" s="9" customFormat="1" ht="24" hidden="1" customHeight="1">
      <c r="A10" s="19" t="s">
        <v>12</v>
      </c>
      <c r="B10" s="20">
        <v>412518</v>
      </c>
      <c r="C10" s="20">
        <v>90697</v>
      </c>
      <c r="D10" s="20">
        <v>503215</v>
      </c>
      <c r="E10" s="23">
        <v>3.63</v>
      </c>
    </row>
    <row r="11" spans="1:5" s="9" customFormat="1" ht="24" hidden="1" customHeight="1">
      <c r="A11" s="19" t="s">
        <v>13</v>
      </c>
      <c r="B11" s="20">
        <v>7100</v>
      </c>
      <c r="C11" s="20">
        <v>96</v>
      </c>
      <c r="D11" s="20">
        <v>7196</v>
      </c>
      <c r="E11" s="23">
        <v>0.05</v>
      </c>
    </row>
    <row r="12" spans="1:5" s="9" customFormat="1" ht="24" hidden="1" customHeight="1">
      <c r="A12" s="19" t="s">
        <v>14</v>
      </c>
      <c r="B12" s="20">
        <v>1090</v>
      </c>
      <c r="C12" s="20">
        <v>44653</v>
      </c>
      <c r="D12" s="20">
        <v>45743</v>
      </c>
      <c r="E12" s="23">
        <v>0.33</v>
      </c>
    </row>
    <row r="13" spans="1:5" s="9" customFormat="1" ht="25.2" customHeight="1" thickBot="1">
      <c r="A13" s="19" t="s">
        <v>15</v>
      </c>
      <c r="B13" s="20">
        <v>0</v>
      </c>
      <c r="C13" s="20">
        <v>714588</v>
      </c>
      <c r="D13" s="20">
        <v>714588</v>
      </c>
      <c r="E13" s="23">
        <v>5.16</v>
      </c>
    </row>
    <row r="14" spans="1:5" s="9" customFormat="1" ht="24" hidden="1" customHeight="1">
      <c r="A14" s="19" t="s">
        <v>16</v>
      </c>
      <c r="B14" s="20">
        <v>0</v>
      </c>
      <c r="C14" s="20">
        <v>350996</v>
      </c>
      <c r="D14" s="20">
        <v>350996</v>
      </c>
      <c r="E14" s="23">
        <v>2.5299999999999998</v>
      </c>
    </row>
    <row r="15" spans="1:5" s="9" customFormat="1" ht="24" hidden="1" customHeight="1">
      <c r="A15" s="19" t="s">
        <v>17</v>
      </c>
      <c r="B15" s="20">
        <v>0</v>
      </c>
      <c r="C15" s="20">
        <v>361150</v>
      </c>
      <c r="D15" s="20">
        <v>361150</v>
      </c>
      <c r="E15" s="23">
        <v>2.61</v>
      </c>
    </row>
    <row r="16" spans="1:5" s="9" customFormat="1" ht="24" hidden="1" customHeight="1">
      <c r="A16" s="19" t="s">
        <v>18</v>
      </c>
      <c r="B16" s="20">
        <v>0</v>
      </c>
      <c r="C16" s="20">
        <v>1221</v>
      </c>
      <c r="D16" s="20">
        <v>1221</v>
      </c>
      <c r="E16" s="23">
        <v>0.01</v>
      </c>
    </row>
    <row r="17" spans="1:5" s="9" customFormat="1" ht="24" hidden="1" customHeight="1">
      <c r="A17" s="24" t="s">
        <v>19</v>
      </c>
      <c r="B17" s="25">
        <v>0</v>
      </c>
      <c r="C17" s="25">
        <v>1221</v>
      </c>
      <c r="D17" s="25">
        <v>1221</v>
      </c>
      <c r="E17" s="23">
        <v>0.01</v>
      </c>
    </row>
    <row r="18" spans="1:5" s="9" customFormat="1" ht="30" customHeight="1" thickBot="1">
      <c r="A18" s="26" t="s">
        <v>20</v>
      </c>
      <c r="B18" s="15">
        <v>5892409</v>
      </c>
      <c r="C18" s="16">
        <v>6221884</v>
      </c>
      <c r="D18" s="17">
        <v>12114293</v>
      </c>
      <c r="E18" s="18">
        <v>87.45</v>
      </c>
    </row>
    <row r="19" spans="1:5" s="9" customFormat="1" ht="30" customHeight="1">
      <c r="A19" s="27" t="s">
        <v>21</v>
      </c>
      <c r="B19" s="20">
        <v>5892409</v>
      </c>
      <c r="C19" s="20">
        <v>6171817</v>
      </c>
      <c r="D19" s="20">
        <v>12064226</v>
      </c>
      <c r="E19" s="23">
        <v>87.09</v>
      </c>
    </row>
    <row r="20" spans="1:5" s="9" customFormat="1" ht="24" hidden="1" customHeight="1">
      <c r="A20" s="19" t="s">
        <v>22</v>
      </c>
      <c r="B20" s="20">
        <v>293718</v>
      </c>
      <c r="C20" s="20">
        <v>1263172</v>
      </c>
      <c r="D20" s="20">
        <v>1556890</v>
      </c>
      <c r="E20" s="23">
        <v>11.24</v>
      </c>
    </row>
    <row r="21" spans="1:5" s="9" customFormat="1" ht="24" hidden="1" customHeight="1">
      <c r="A21" s="19" t="s">
        <v>23</v>
      </c>
      <c r="B21" s="20">
        <v>5511805</v>
      </c>
      <c r="C21" s="20">
        <v>4510465</v>
      </c>
      <c r="D21" s="20">
        <v>10022270</v>
      </c>
      <c r="E21" s="23">
        <v>72.34</v>
      </c>
    </row>
    <row r="22" spans="1:5" s="9" customFormat="1" ht="24" hidden="1" customHeight="1">
      <c r="A22" s="19" t="s">
        <v>24</v>
      </c>
      <c r="B22" s="20">
        <v>62364</v>
      </c>
      <c r="C22" s="20">
        <v>2289</v>
      </c>
      <c r="D22" s="20">
        <v>64653</v>
      </c>
      <c r="E22" s="23">
        <v>0.47</v>
      </c>
    </row>
    <row r="23" spans="1:5" s="9" customFormat="1" ht="24" hidden="1" customHeight="1">
      <c r="A23" s="19" t="s">
        <v>25</v>
      </c>
      <c r="B23" s="20">
        <v>13715</v>
      </c>
      <c r="C23" s="20">
        <v>199394</v>
      </c>
      <c r="D23" s="20">
        <v>213109</v>
      </c>
      <c r="E23" s="23">
        <v>1.54</v>
      </c>
    </row>
    <row r="24" spans="1:5" s="9" customFormat="1" ht="24" hidden="1" customHeight="1">
      <c r="A24" s="19" t="s">
        <v>26</v>
      </c>
      <c r="B24" s="20">
        <v>10807</v>
      </c>
      <c r="C24" s="20">
        <v>196497</v>
      </c>
      <c r="D24" s="20">
        <v>207304</v>
      </c>
      <c r="E24" s="23">
        <v>1.5</v>
      </c>
    </row>
    <row r="25" spans="1:5" s="9" customFormat="1" ht="26.4" customHeight="1" thickBot="1">
      <c r="A25" s="19" t="s">
        <v>27</v>
      </c>
      <c r="B25" s="20">
        <v>0</v>
      </c>
      <c r="C25" s="20">
        <v>50067</v>
      </c>
      <c r="D25" s="20">
        <v>50067</v>
      </c>
      <c r="E25" s="23">
        <v>0.36</v>
      </c>
    </row>
    <row r="26" spans="1:5" s="9" customFormat="1" ht="24" hidden="1" customHeight="1">
      <c r="A26" s="19" t="s">
        <v>28</v>
      </c>
      <c r="B26" s="20">
        <v>0</v>
      </c>
      <c r="C26" s="20">
        <v>22776</v>
      </c>
      <c r="D26" s="20">
        <v>22776</v>
      </c>
      <c r="E26" s="23">
        <v>0.16</v>
      </c>
    </row>
    <row r="27" spans="1:5" s="9" customFormat="1" ht="24" hidden="1" customHeight="1">
      <c r="A27" s="19" t="s">
        <v>29</v>
      </c>
      <c r="B27" s="20">
        <v>0</v>
      </c>
      <c r="C27" s="20">
        <v>22319</v>
      </c>
      <c r="D27" s="20">
        <v>22319</v>
      </c>
      <c r="E27" s="23">
        <v>0.16</v>
      </c>
    </row>
    <row r="28" spans="1:5" s="9" customFormat="1" ht="24" hidden="1" customHeight="1">
      <c r="A28" s="19" t="s">
        <v>13</v>
      </c>
      <c r="B28" s="20">
        <v>0</v>
      </c>
      <c r="C28" s="20">
        <v>2542</v>
      </c>
      <c r="D28" s="20">
        <v>2542</v>
      </c>
      <c r="E28" s="23">
        <v>0.02</v>
      </c>
    </row>
    <row r="29" spans="1:5" s="9" customFormat="1" ht="24" hidden="1" customHeight="1">
      <c r="A29" s="24" t="s">
        <v>14</v>
      </c>
      <c r="B29" s="25">
        <v>0</v>
      </c>
      <c r="C29" s="25">
        <v>2430</v>
      </c>
      <c r="D29" s="25">
        <v>2430</v>
      </c>
      <c r="E29" s="23">
        <v>0.02</v>
      </c>
    </row>
    <row r="30" spans="1:5" s="9" customFormat="1" ht="30" customHeight="1" thickBot="1">
      <c r="A30" s="26" t="s">
        <v>30</v>
      </c>
      <c r="B30" s="17">
        <v>439768</v>
      </c>
      <c r="C30" s="17">
        <v>11357</v>
      </c>
      <c r="D30" s="17">
        <v>451125</v>
      </c>
      <c r="E30" s="18">
        <v>3.26</v>
      </c>
    </row>
    <row r="31" spans="1:5" s="9" customFormat="1" ht="30" customHeight="1">
      <c r="A31" s="28" t="s">
        <v>10</v>
      </c>
      <c r="B31" s="20">
        <v>72</v>
      </c>
      <c r="C31" s="20">
        <v>2894</v>
      </c>
      <c r="D31" s="20">
        <v>2966</v>
      </c>
      <c r="E31" s="21">
        <v>0.02</v>
      </c>
    </row>
    <row r="32" spans="1:5" s="9" customFormat="1" ht="30" customHeight="1" thickBot="1">
      <c r="A32" s="24" t="s">
        <v>31</v>
      </c>
      <c r="B32" s="25">
        <v>439696</v>
      </c>
      <c r="C32" s="25">
        <v>8463</v>
      </c>
      <c r="D32" s="25">
        <v>448159</v>
      </c>
      <c r="E32" s="23">
        <v>3.24</v>
      </c>
    </row>
    <row r="33" spans="1:5" s="9" customFormat="1" ht="30" customHeight="1" thickBot="1">
      <c r="A33" s="26" t="s">
        <v>32</v>
      </c>
      <c r="B33" s="17">
        <v>1369</v>
      </c>
      <c r="C33" s="17">
        <v>14674</v>
      </c>
      <c r="D33" s="17">
        <v>16043</v>
      </c>
      <c r="E33" s="18">
        <v>0.11</v>
      </c>
    </row>
    <row r="34" spans="1:5" s="9" customFormat="1" ht="30" customHeight="1">
      <c r="A34" s="28" t="s">
        <v>10</v>
      </c>
      <c r="B34" s="20">
        <v>0</v>
      </c>
      <c r="C34" s="20">
        <v>6534</v>
      </c>
      <c r="D34" s="20">
        <v>6534</v>
      </c>
      <c r="E34" s="23">
        <v>0.04</v>
      </c>
    </row>
    <row r="35" spans="1:5" s="9" customFormat="1" ht="30" customHeight="1" thickBot="1">
      <c r="A35" s="24" t="s">
        <v>31</v>
      </c>
      <c r="B35" s="25">
        <v>1369</v>
      </c>
      <c r="C35" s="25">
        <v>8140</v>
      </c>
      <c r="D35" s="25">
        <v>9509</v>
      </c>
      <c r="E35" s="23">
        <v>7.0000000000000007E-2</v>
      </c>
    </row>
    <row r="36" spans="1:5" s="9" customFormat="1" ht="30" customHeight="1" thickBot="1">
      <c r="A36" s="29" t="s">
        <v>33</v>
      </c>
      <c r="B36" s="17">
        <v>6754254</v>
      </c>
      <c r="C36" s="17">
        <v>7097949</v>
      </c>
      <c r="D36" s="17">
        <v>13852203</v>
      </c>
      <c r="E36" s="18">
        <v>99.99</v>
      </c>
    </row>
    <row r="37" spans="1:5" s="9" customFormat="1" ht="30" customHeight="1" thickBot="1">
      <c r="A37" s="30" t="s">
        <v>34</v>
      </c>
      <c r="B37" s="17">
        <v>0</v>
      </c>
      <c r="C37" s="17">
        <v>1038</v>
      </c>
      <c r="D37" s="17">
        <v>1038</v>
      </c>
      <c r="E37" s="23">
        <v>0.01</v>
      </c>
    </row>
    <row r="38" spans="1:5" s="9" customFormat="1" ht="24" hidden="1" customHeight="1">
      <c r="A38" s="31" t="s">
        <v>35</v>
      </c>
      <c r="B38" s="20">
        <v>0</v>
      </c>
      <c r="C38" s="20">
        <v>1038</v>
      </c>
      <c r="D38" s="20">
        <v>1038</v>
      </c>
      <c r="E38" s="21">
        <v>0.01</v>
      </c>
    </row>
    <row r="39" spans="1:5" s="9" customFormat="1" ht="24" hidden="1" customHeight="1">
      <c r="A39" s="32" t="s">
        <v>36</v>
      </c>
      <c r="B39" s="20">
        <v>0</v>
      </c>
      <c r="C39" s="20">
        <v>0</v>
      </c>
      <c r="D39" s="20">
        <v>0</v>
      </c>
      <c r="E39" s="33">
        <v>0</v>
      </c>
    </row>
    <row r="40" spans="1:5" s="9" customFormat="1" ht="24" hidden="1" customHeight="1">
      <c r="A40" s="19" t="s">
        <v>37</v>
      </c>
      <c r="B40" s="20">
        <v>0</v>
      </c>
      <c r="C40" s="20">
        <v>0</v>
      </c>
      <c r="D40" s="20">
        <v>0</v>
      </c>
      <c r="E40" s="33">
        <v>0</v>
      </c>
    </row>
    <row r="41" spans="1:5" s="9" customFormat="1" ht="24" hidden="1" customHeight="1">
      <c r="A41" s="34" t="s">
        <v>38</v>
      </c>
      <c r="B41" s="25">
        <v>0</v>
      </c>
      <c r="C41" s="25">
        <v>0</v>
      </c>
      <c r="D41" s="25">
        <v>0</v>
      </c>
      <c r="E41" s="33">
        <v>0</v>
      </c>
    </row>
    <row r="42" spans="1:5" s="9" customFormat="1" ht="30" customHeight="1" thickBot="1">
      <c r="A42" s="30" t="s">
        <v>39</v>
      </c>
      <c r="B42" s="35">
        <v>0</v>
      </c>
      <c r="C42" s="35">
        <v>0</v>
      </c>
      <c r="D42" s="35">
        <v>0</v>
      </c>
      <c r="E42" s="36">
        <v>0</v>
      </c>
    </row>
    <row r="43" spans="1:5" s="9" customFormat="1" ht="24" hidden="1" customHeight="1">
      <c r="A43" s="37" t="s">
        <v>40</v>
      </c>
      <c r="B43" s="20">
        <v>0</v>
      </c>
      <c r="C43" s="20">
        <v>0</v>
      </c>
      <c r="D43" s="20">
        <v>0</v>
      </c>
      <c r="E43" s="33">
        <v>0</v>
      </c>
    </row>
    <row r="44" spans="1:5" s="9" customFormat="1" ht="24" hidden="1" customHeight="1">
      <c r="A44" s="38" t="s">
        <v>41</v>
      </c>
      <c r="B44" s="39">
        <v>0</v>
      </c>
      <c r="C44" s="39">
        <v>0</v>
      </c>
      <c r="D44" s="39">
        <v>0</v>
      </c>
      <c r="E44" s="33">
        <v>0</v>
      </c>
    </row>
    <row r="45" spans="1:5" s="9" customFormat="1" ht="24" hidden="1" customHeight="1">
      <c r="A45" s="40" t="s">
        <v>42</v>
      </c>
      <c r="B45" s="41">
        <v>0</v>
      </c>
      <c r="C45" s="41">
        <v>0</v>
      </c>
      <c r="D45" s="41">
        <v>0</v>
      </c>
      <c r="E45" s="33">
        <v>0</v>
      </c>
    </row>
    <row r="46" spans="1:5" s="9" customFormat="1" ht="30" customHeight="1" thickBot="1">
      <c r="A46" s="29" t="s">
        <v>43</v>
      </c>
      <c r="B46" s="17">
        <v>6754254</v>
      </c>
      <c r="C46" s="17">
        <v>7098987</v>
      </c>
      <c r="D46" s="17">
        <v>13853241</v>
      </c>
      <c r="E46" s="18">
        <v>100</v>
      </c>
    </row>
    <row r="47" spans="1:5" ht="21" customHeight="1">
      <c r="A47" s="2" t="s">
        <v>44</v>
      </c>
      <c r="B47" s="42"/>
      <c r="C47" s="42"/>
      <c r="D47" s="42"/>
      <c r="E47" s="43"/>
    </row>
    <row r="48" spans="1:5" ht="15.6" customHeight="1">
      <c r="A48" s="44"/>
      <c r="B48" s="44"/>
      <c r="C48" s="44"/>
      <c r="D48" s="44"/>
      <c r="E48" s="44"/>
    </row>
    <row r="49" spans="1:5" ht="19.95" customHeight="1">
      <c r="A49" s="44"/>
      <c r="B49" s="44"/>
      <c r="C49" s="44"/>
      <c r="D49" s="44"/>
      <c r="E49" s="44"/>
    </row>
    <row r="50" spans="1:5">
      <c r="A50" s="44"/>
      <c r="B50" s="44"/>
      <c r="C50" s="44"/>
      <c r="D50" s="44"/>
      <c r="E50" s="44"/>
    </row>
    <row r="51" spans="1:5">
      <c r="A51" s="44"/>
      <c r="B51" s="44"/>
      <c r="C51" s="44"/>
      <c r="D51" s="44"/>
      <c r="E51" s="44"/>
    </row>
    <row r="52" spans="1:5">
      <c r="A52" s="44"/>
      <c r="B52" s="44"/>
      <c r="C52" s="44"/>
      <c r="D52" s="44"/>
      <c r="E52" s="44"/>
    </row>
    <row r="53" spans="1:5">
      <c r="A53" s="44"/>
      <c r="B53" s="44"/>
      <c r="C53" s="44"/>
      <c r="D53" s="44"/>
      <c r="E53" s="44"/>
    </row>
    <row r="54" spans="1:5">
      <c r="A54" s="1"/>
      <c r="B54" s="44"/>
      <c r="C54" s="44"/>
      <c r="D54" s="44"/>
      <c r="E54" s="44"/>
    </row>
    <row r="55" spans="1:5" ht="28.2">
      <c r="A55" s="180" t="s">
        <v>45</v>
      </c>
      <c r="B55" s="180"/>
      <c r="C55" s="180"/>
      <c r="D55" s="180"/>
      <c r="E55" s="180"/>
    </row>
    <row r="56" spans="1:5" ht="28.8" thickBot="1">
      <c r="A56" s="1"/>
      <c r="B56" s="45"/>
      <c r="C56" s="45"/>
      <c r="D56" s="182" t="s">
        <v>5</v>
      </c>
      <c r="E56" s="182"/>
    </row>
    <row r="57" spans="1:5" ht="41.4" customHeight="1">
      <c r="A57" s="174" t="s">
        <v>46</v>
      </c>
      <c r="B57" s="175"/>
      <c r="C57" s="46" t="s">
        <v>47</v>
      </c>
      <c r="D57" s="47" t="s">
        <v>48</v>
      </c>
      <c r="E57" s="48" t="s">
        <v>4</v>
      </c>
    </row>
    <row r="58" spans="1:5" ht="35.4" customHeight="1">
      <c r="A58" s="176" t="s">
        <v>49</v>
      </c>
      <c r="B58" s="49" t="s">
        <v>50</v>
      </c>
      <c r="C58" s="50">
        <f>+B46</f>
        <v>6754254</v>
      </c>
      <c r="D58" s="50">
        <f>+C46</f>
        <v>7098987</v>
      </c>
      <c r="E58" s="51">
        <f>+D46</f>
        <v>13853241</v>
      </c>
    </row>
    <row r="59" spans="1:5" ht="35.4" customHeight="1">
      <c r="A59" s="177"/>
      <c r="B59" s="49" t="s">
        <v>51</v>
      </c>
      <c r="C59" s="52">
        <f>+C58/E58*100</f>
        <v>48.755767693639349</v>
      </c>
      <c r="D59" s="52">
        <f>+D58/E58*100</f>
        <v>51.244232306360658</v>
      </c>
      <c r="E59" s="53">
        <v>100</v>
      </c>
    </row>
    <row r="60" spans="1:5" ht="35.4" customHeight="1">
      <c r="A60" s="176" t="s">
        <v>52</v>
      </c>
      <c r="B60" s="49" t="s">
        <v>50</v>
      </c>
      <c r="C60" s="50">
        <v>7085194</v>
      </c>
      <c r="D60" s="50">
        <v>7823940</v>
      </c>
      <c r="E60" s="51">
        <v>14909134</v>
      </c>
    </row>
    <row r="61" spans="1:5" ht="35.4" customHeight="1">
      <c r="A61" s="177"/>
      <c r="B61" s="54" t="s">
        <v>53</v>
      </c>
      <c r="C61" s="52">
        <v>47.522505331295569</v>
      </c>
      <c r="D61" s="52">
        <v>52.477494668704438</v>
      </c>
      <c r="E61" s="53">
        <v>100</v>
      </c>
    </row>
    <row r="62" spans="1:5" ht="35.4" customHeight="1">
      <c r="A62" s="176" t="s">
        <v>54</v>
      </c>
      <c r="B62" s="55" t="s">
        <v>55</v>
      </c>
      <c r="C62" s="56">
        <f>+C58-C60</f>
        <v>-330940</v>
      </c>
      <c r="D62" s="56">
        <f>+D58-D60</f>
        <v>-724953</v>
      </c>
      <c r="E62" s="57">
        <f>+E58-E60</f>
        <v>-1055893</v>
      </c>
    </row>
    <row r="63" spans="1:5" ht="35.4" customHeight="1" thickBot="1">
      <c r="A63" s="178"/>
      <c r="B63" s="58" t="s">
        <v>56</v>
      </c>
      <c r="C63" s="59">
        <f>+C62/C60*100</f>
        <v>-4.6708671632703354</v>
      </c>
      <c r="D63" s="59">
        <f>+D62/D60*100</f>
        <v>-9.2658302594345052</v>
      </c>
      <c r="E63" s="60">
        <f>+E62/E60*100</f>
        <v>-7.0821886770888227</v>
      </c>
    </row>
    <row r="64" spans="1:5" ht="16.95" customHeight="1">
      <c r="A64" s="44"/>
      <c r="B64" s="61"/>
      <c r="C64" s="61"/>
      <c r="D64" s="61"/>
      <c r="E64" s="61"/>
    </row>
    <row r="65" spans="1:5" ht="32.4" customHeight="1">
      <c r="A65" s="62"/>
      <c r="B65" s="63"/>
      <c r="C65" s="63"/>
      <c r="D65" s="63"/>
      <c r="E65" s="64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zoomScaleNormal="85" zoomScaleSheetLayoutView="100" zoomScalePageLayoutView="85" workbookViewId="0">
      <selection activeCell="H1" sqref="H1:AB1048576"/>
    </sheetView>
  </sheetViews>
  <sheetFormatPr defaultColWidth="8.90625" defaultRowHeight="16.2"/>
  <cols>
    <col min="1" max="1" width="51.81640625" style="72" customWidth="1"/>
    <col min="2" max="2" width="13.6328125" style="73" customWidth="1"/>
    <col min="3" max="3" width="11" style="73" customWidth="1"/>
    <col min="4" max="4" width="13.08984375" style="74" customWidth="1"/>
    <col min="5" max="5" width="10.81640625" style="139" customWidth="1"/>
    <col min="6" max="6" width="13.36328125" style="71" customWidth="1"/>
    <col min="7" max="7" width="10.90625" style="66" customWidth="1"/>
    <col min="8" max="16384" width="8.90625" style="66"/>
  </cols>
  <sheetData>
    <row r="1" spans="1:7" ht="30.6">
      <c r="A1" s="183" t="s">
        <v>57</v>
      </c>
      <c r="B1" s="183"/>
      <c r="C1" s="183"/>
      <c r="D1" s="183"/>
      <c r="E1" s="183"/>
      <c r="F1" s="183"/>
      <c r="G1" s="183"/>
    </row>
    <row r="2" spans="1:7">
      <c r="A2" s="184"/>
      <c r="B2" s="184"/>
      <c r="C2" s="184"/>
      <c r="D2" s="184"/>
      <c r="E2" s="184"/>
      <c r="F2" s="184"/>
      <c r="G2" s="184"/>
    </row>
    <row r="3" spans="1:7">
      <c r="A3" s="67"/>
      <c r="B3" s="68"/>
      <c r="C3" s="68"/>
      <c r="D3" s="69"/>
      <c r="E3" s="70"/>
    </row>
    <row r="4" spans="1:7" ht="16.8" thickBot="1">
      <c r="E4" s="75"/>
      <c r="F4" s="76" t="s">
        <v>58</v>
      </c>
    </row>
    <row r="5" spans="1:7" s="80" customFormat="1" ht="22.2">
      <c r="A5" s="77" t="s">
        <v>59</v>
      </c>
      <c r="B5" s="185" t="s">
        <v>60</v>
      </c>
      <c r="C5" s="186"/>
      <c r="D5" s="185" t="s">
        <v>61</v>
      </c>
      <c r="E5" s="186"/>
      <c r="F5" s="78" t="s">
        <v>62</v>
      </c>
      <c r="G5" s="79"/>
    </row>
    <row r="6" spans="1:7" s="80" customFormat="1" ht="16.8" thickBot="1">
      <c r="A6" s="81"/>
      <c r="B6" s="82" t="s">
        <v>63</v>
      </c>
      <c r="C6" s="83" t="s">
        <v>64</v>
      </c>
      <c r="D6" s="82" t="s">
        <v>63</v>
      </c>
      <c r="E6" s="84" t="s">
        <v>64</v>
      </c>
      <c r="F6" s="85" t="s">
        <v>65</v>
      </c>
      <c r="G6" s="86" t="s">
        <v>66</v>
      </c>
    </row>
    <row r="7" spans="1:7" s="80" customFormat="1" ht="24" customHeight="1" thickBot="1">
      <c r="A7" s="87" t="s">
        <v>67</v>
      </c>
      <c r="B7" s="88">
        <v>1270742</v>
      </c>
      <c r="C7" s="89">
        <v>9.17</v>
      </c>
      <c r="D7" s="88">
        <v>1740626</v>
      </c>
      <c r="E7" s="89">
        <v>11.67</v>
      </c>
      <c r="F7" s="90">
        <f t="shared" ref="F7:F46" si="0">B7-D7</f>
        <v>-469884</v>
      </c>
      <c r="G7" s="91">
        <f t="shared" ref="G7:G38" si="1">(F7/D7)*100</f>
        <v>-26.995115550382447</v>
      </c>
    </row>
    <row r="8" spans="1:7" s="80" customFormat="1" ht="24" customHeight="1">
      <c r="A8" s="92" t="s">
        <v>21</v>
      </c>
      <c r="B8" s="93">
        <v>556154</v>
      </c>
      <c r="C8" s="94">
        <v>4.01</v>
      </c>
      <c r="D8" s="93">
        <v>584206</v>
      </c>
      <c r="E8" s="94">
        <v>3.92</v>
      </c>
      <c r="F8" s="95">
        <f t="shared" si="0"/>
        <v>-28052</v>
      </c>
      <c r="G8" s="96">
        <f t="shared" si="1"/>
        <v>-4.8017308962934306</v>
      </c>
    </row>
    <row r="9" spans="1:7" s="80" customFormat="1" ht="24" customHeight="1">
      <c r="A9" s="97" t="s">
        <v>11</v>
      </c>
      <c r="B9" s="98">
        <v>0</v>
      </c>
      <c r="C9" s="22">
        <v>0</v>
      </c>
      <c r="D9" s="98">
        <v>0</v>
      </c>
      <c r="E9" s="22">
        <v>0</v>
      </c>
      <c r="F9" s="99">
        <f t="shared" si="0"/>
        <v>0</v>
      </c>
      <c r="G9" s="100">
        <v>0</v>
      </c>
    </row>
    <row r="10" spans="1:7" s="80" customFormat="1" ht="24" customHeight="1">
      <c r="A10" s="97" t="s">
        <v>12</v>
      </c>
      <c r="B10" s="98">
        <v>503215</v>
      </c>
      <c r="C10" s="101">
        <v>3.63</v>
      </c>
      <c r="D10" s="98">
        <v>571219</v>
      </c>
      <c r="E10" s="101">
        <v>3.83</v>
      </c>
      <c r="F10" s="99">
        <f t="shared" si="0"/>
        <v>-68004</v>
      </c>
      <c r="G10" s="102">
        <f t="shared" si="1"/>
        <v>-11.905066183022624</v>
      </c>
    </row>
    <row r="11" spans="1:7" s="80" customFormat="1" ht="24" customHeight="1">
      <c r="A11" s="97" t="s">
        <v>68</v>
      </c>
      <c r="B11" s="98">
        <v>7196</v>
      </c>
      <c r="C11" s="101">
        <v>0.05</v>
      </c>
      <c r="D11" s="98">
        <v>5224</v>
      </c>
      <c r="E11" s="101">
        <v>0.04</v>
      </c>
      <c r="F11" s="99">
        <f t="shared" si="0"/>
        <v>1972</v>
      </c>
      <c r="G11" s="103">
        <f t="shared" si="1"/>
        <v>37.748851454823892</v>
      </c>
    </row>
    <row r="12" spans="1:7" s="80" customFormat="1" ht="24" customHeight="1">
      <c r="A12" s="97" t="s">
        <v>14</v>
      </c>
      <c r="B12" s="98">
        <v>45743</v>
      </c>
      <c r="C12" s="101">
        <v>0.33</v>
      </c>
      <c r="D12" s="98">
        <v>7763</v>
      </c>
      <c r="E12" s="101">
        <v>0.05</v>
      </c>
      <c r="F12" s="99">
        <f t="shared" si="0"/>
        <v>37980</v>
      </c>
      <c r="G12" s="103">
        <f t="shared" si="1"/>
        <v>489.24384902743788</v>
      </c>
    </row>
    <row r="13" spans="1:7" s="80" customFormat="1" ht="24" customHeight="1">
      <c r="A13" s="97" t="s">
        <v>69</v>
      </c>
      <c r="B13" s="98">
        <v>714588</v>
      </c>
      <c r="C13" s="101">
        <v>5.16</v>
      </c>
      <c r="D13" s="98">
        <v>1156420</v>
      </c>
      <c r="E13" s="101">
        <v>7.75</v>
      </c>
      <c r="F13" s="99">
        <f t="shared" si="0"/>
        <v>-441832</v>
      </c>
      <c r="G13" s="102">
        <f t="shared" si="1"/>
        <v>-38.206879853340482</v>
      </c>
    </row>
    <row r="14" spans="1:7" s="80" customFormat="1" ht="24" customHeight="1">
      <c r="A14" s="97" t="s">
        <v>70</v>
      </c>
      <c r="B14" s="98">
        <v>350996</v>
      </c>
      <c r="C14" s="101">
        <v>2.5299999999999998</v>
      </c>
      <c r="D14" s="98">
        <v>592781</v>
      </c>
      <c r="E14" s="101">
        <v>3.97</v>
      </c>
      <c r="F14" s="99">
        <f t="shared" si="0"/>
        <v>-241785</v>
      </c>
      <c r="G14" s="104">
        <f t="shared" si="1"/>
        <v>-40.788250635563557</v>
      </c>
    </row>
    <row r="15" spans="1:7" s="80" customFormat="1" ht="24" customHeight="1">
      <c r="A15" s="97" t="s">
        <v>71</v>
      </c>
      <c r="B15" s="98">
        <v>361150</v>
      </c>
      <c r="C15" s="101">
        <v>2.61</v>
      </c>
      <c r="D15" s="98">
        <v>560928</v>
      </c>
      <c r="E15" s="101">
        <v>3.76</v>
      </c>
      <c r="F15" s="99">
        <f t="shared" si="0"/>
        <v>-199778</v>
      </c>
      <c r="G15" s="104">
        <f t="shared" si="1"/>
        <v>-35.615622682412003</v>
      </c>
    </row>
    <row r="16" spans="1:7" s="80" customFormat="1" ht="24" customHeight="1">
      <c r="A16" s="97" t="s">
        <v>13</v>
      </c>
      <c r="B16" s="98">
        <v>1221</v>
      </c>
      <c r="C16" s="101">
        <v>0.01</v>
      </c>
      <c r="D16" s="98">
        <v>1218</v>
      </c>
      <c r="E16" s="101">
        <v>0.01</v>
      </c>
      <c r="F16" s="99">
        <f t="shared" si="0"/>
        <v>3</v>
      </c>
      <c r="G16" s="103">
        <f t="shared" si="1"/>
        <v>0.24630541871921183</v>
      </c>
    </row>
    <row r="17" spans="1:7" s="80" customFormat="1" ht="24" customHeight="1" thickBot="1">
      <c r="A17" s="105" t="s">
        <v>14</v>
      </c>
      <c r="B17" s="106">
        <v>1221</v>
      </c>
      <c r="C17" s="101">
        <v>0.01</v>
      </c>
      <c r="D17" s="107">
        <v>1493</v>
      </c>
      <c r="E17" s="101">
        <v>0.01</v>
      </c>
      <c r="F17" s="108">
        <f t="shared" si="0"/>
        <v>-272</v>
      </c>
      <c r="G17" s="103">
        <f t="shared" si="1"/>
        <v>-18.218352310783654</v>
      </c>
    </row>
    <row r="18" spans="1:7" s="80" customFormat="1" ht="24" customHeight="1" thickBot="1">
      <c r="A18" s="87" t="s">
        <v>72</v>
      </c>
      <c r="B18" s="88">
        <v>12114293</v>
      </c>
      <c r="C18" s="89">
        <v>87.45</v>
      </c>
      <c r="D18" s="88">
        <v>12772182</v>
      </c>
      <c r="E18" s="89">
        <v>85.67</v>
      </c>
      <c r="F18" s="90">
        <f t="shared" si="0"/>
        <v>-657889</v>
      </c>
      <c r="G18" s="91">
        <f t="shared" si="1"/>
        <v>-5.1509522805108787</v>
      </c>
    </row>
    <row r="19" spans="1:7" s="80" customFormat="1" ht="24" customHeight="1">
      <c r="A19" s="92" t="s">
        <v>21</v>
      </c>
      <c r="B19" s="93">
        <v>12064226</v>
      </c>
      <c r="C19" s="94">
        <v>87.09</v>
      </c>
      <c r="D19" s="93">
        <v>12712502</v>
      </c>
      <c r="E19" s="94">
        <v>85.27</v>
      </c>
      <c r="F19" s="109">
        <f t="shared" si="0"/>
        <v>-648276</v>
      </c>
      <c r="G19" s="102">
        <f t="shared" si="1"/>
        <v>-5.0995154219051448</v>
      </c>
    </row>
    <row r="20" spans="1:7" s="80" customFormat="1" ht="24" customHeight="1">
      <c r="A20" s="97" t="s">
        <v>73</v>
      </c>
      <c r="B20" s="98">
        <v>1556890</v>
      </c>
      <c r="C20" s="101">
        <v>11.24</v>
      </c>
      <c r="D20" s="98">
        <v>1621807</v>
      </c>
      <c r="E20" s="101">
        <v>10.88</v>
      </c>
      <c r="F20" s="95">
        <f t="shared" si="0"/>
        <v>-64917</v>
      </c>
      <c r="G20" s="102">
        <f t="shared" si="1"/>
        <v>-4.002757418114486</v>
      </c>
    </row>
    <row r="21" spans="1:7" s="80" customFormat="1" ht="24" customHeight="1">
      <c r="A21" s="97" t="s">
        <v>23</v>
      </c>
      <c r="B21" s="98">
        <v>10022270</v>
      </c>
      <c r="C21" s="101">
        <v>72.34</v>
      </c>
      <c r="D21" s="98">
        <v>10472403</v>
      </c>
      <c r="E21" s="101">
        <v>70.239999999999995</v>
      </c>
      <c r="F21" s="99">
        <f t="shared" si="0"/>
        <v>-450133</v>
      </c>
      <c r="G21" s="102">
        <f t="shared" si="1"/>
        <v>-4.2982780551894351</v>
      </c>
    </row>
    <row r="22" spans="1:7" s="80" customFormat="1" ht="24" customHeight="1">
      <c r="A22" s="97" t="s">
        <v>24</v>
      </c>
      <c r="B22" s="98">
        <v>64653</v>
      </c>
      <c r="C22" s="101">
        <v>0.47</v>
      </c>
      <c r="D22" s="98">
        <v>73278</v>
      </c>
      <c r="E22" s="101">
        <v>0.49</v>
      </c>
      <c r="F22" s="99">
        <f t="shared" si="0"/>
        <v>-8625</v>
      </c>
      <c r="G22" s="102">
        <f t="shared" si="1"/>
        <v>-11.770244821092279</v>
      </c>
    </row>
    <row r="23" spans="1:7" s="80" customFormat="1" ht="24" customHeight="1">
      <c r="A23" s="97" t="s">
        <v>25</v>
      </c>
      <c r="B23" s="98">
        <v>213109</v>
      </c>
      <c r="C23" s="101">
        <v>1.54</v>
      </c>
      <c r="D23" s="98">
        <v>276120</v>
      </c>
      <c r="E23" s="101">
        <v>1.85</v>
      </c>
      <c r="F23" s="99">
        <f t="shared" si="0"/>
        <v>-63011</v>
      </c>
      <c r="G23" s="102">
        <f t="shared" si="1"/>
        <v>-22.820150659133709</v>
      </c>
    </row>
    <row r="24" spans="1:7" s="80" customFormat="1" ht="24" customHeight="1">
      <c r="A24" s="97" t="s">
        <v>26</v>
      </c>
      <c r="B24" s="98">
        <v>207304</v>
      </c>
      <c r="C24" s="101">
        <v>1.5</v>
      </c>
      <c r="D24" s="98">
        <v>268894</v>
      </c>
      <c r="E24" s="101">
        <v>1.81</v>
      </c>
      <c r="F24" s="99">
        <f t="shared" si="0"/>
        <v>-61590</v>
      </c>
      <c r="G24" s="102">
        <f t="shared" si="1"/>
        <v>-22.904936517735614</v>
      </c>
    </row>
    <row r="25" spans="1:7" s="80" customFormat="1" ht="24" customHeight="1">
      <c r="A25" s="97" t="s">
        <v>27</v>
      </c>
      <c r="B25" s="98">
        <v>50067</v>
      </c>
      <c r="C25" s="101">
        <v>0.36</v>
      </c>
      <c r="D25" s="98">
        <v>59680</v>
      </c>
      <c r="E25" s="101">
        <v>0.4</v>
      </c>
      <c r="F25" s="99">
        <f t="shared" si="0"/>
        <v>-9613</v>
      </c>
      <c r="G25" s="102">
        <f t="shared" si="1"/>
        <v>-16.107573726541556</v>
      </c>
    </row>
    <row r="26" spans="1:7" s="80" customFormat="1" ht="24" customHeight="1">
      <c r="A26" s="97" t="s">
        <v>74</v>
      </c>
      <c r="B26" s="98">
        <v>22776</v>
      </c>
      <c r="C26" s="101">
        <v>0.16</v>
      </c>
      <c r="D26" s="98">
        <v>28783</v>
      </c>
      <c r="E26" s="101">
        <v>0.19</v>
      </c>
      <c r="F26" s="99">
        <f t="shared" si="0"/>
        <v>-6007</v>
      </c>
      <c r="G26" s="102">
        <f t="shared" si="1"/>
        <v>-20.869957961296599</v>
      </c>
    </row>
    <row r="27" spans="1:7" s="80" customFormat="1" ht="24" customHeight="1">
      <c r="A27" s="97" t="s">
        <v>71</v>
      </c>
      <c r="B27" s="98">
        <v>22319</v>
      </c>
      <c r="C27" s="101">
        <v>0.16</v>
      </c>
      <c r="D27" s="98">
        <v>27373</v>
      </c>
      <c r="E27" s="101">
        <v>0.19</v>
      </c>
      <c r="F27" s="99">
        <f t="shared" si="0"/>
        <v>-5054</v>
      </c>
      <c r="G27" s="102">
        <f t="shared" si="1"/>
        <v>-18.463449384429911</v>
      </c>
    </row>
    <row r="28" spans="1:7" s="80" customFormat="1" ht="24" customHeight="1">
      <c r="A28" s="97" t="s">
        <v>13</v>
      </c>
      <c r="B28" s="98">
        <v>2542</v>
      </c>
      <c r="C28" s="101">
        <v>0.02</v>
      </c>
      <c r="D28" s="98">
        <v>1653</v>
      </c>
      <c r="E28" s="101">
        <v>0.01</v>
      </c>
      <c r="F28" s="99">
        <f t="shared" si="0"/>
        <v>889</v>
      </c>
      <c r="G28" s="103">
        <f t="shared" si="1"/>
        <v>53.78100423472474</v>
      </c>
    </row>
    <row r="29" spans="1:7" s="80" customFormat="1" ht="24" customHeight="1" thickBot="1">
      <c r="A29" s="105" t="s">
        <v>14</v>
      </c>
      <c r="B29" s="110">
        <v>2430</v>
      </c>
      <c r="C29" s="101">
        <v>0.02</v>
      </c>
      <c r="D29" s="110">
        <v>1871</v>
      </c>
      <c r="E29" s="101">
        <v>0.01</v>
      </c>
      <c r="F29" s="108">
        <f t="shared" si="0"/>
        <v>559</v>
      </c>
      <c r="G29" s="103">
        <f t="shared" si="1"/>
        <v>29.877071084981292</v>
      </c>
    </row>
    <row r="30" spans="1:7" s="80" customFormat="1" ht="24" customHeight="1" thickBot="1">
      <c r="A30" s="87" t="s">
        <v>75</v>
      </c>
      <c r="B30" s="88">
        <v>451125</v>
      </c>
      <c r="C30" s="89">
        <v>3.26</v>
      </c>
      <c r="D30" s="88">
        <v>368324</v>
      </c>
      <c r="E30" s="89">
        <v>2.4700000000000002</v>
      </c>
      <c r="F30" s="90">
        <f t="shared" si="0"/>
        <v>82801</v>
      </c>
      <c r="G30" s="91">
        <f t="shared" si="1"/>
        <v>22.480479143362906</v>
      </c>
    </row>
    <row r="31" spans="1:7" s="80" customFormat="1" ht="24" customHeight="1">
      <c r="A31" s="92" t="s">
        <v>21</v>
      </c>
      <c r="B31" s="93">
        <v>2966</v>
      </c>
      <c r="C31" s="94">
        <v>0.02</v>
      </c>
      <c r="D31" s="93">
        <v>865</v>
      </c>
      <c r="E31" s="94">
        <v>0.01</v>
      </c>
      <c r="F31" s="95">
        <f t="shared" si="0"/>
        <v>2101</v>
      </c>
      <c r="G31" s="102">
        <f t="shared" si="1"/>
        <v>242.89017341040463</v>
      </c>
    </row>
    <row r="32" spans="1:7" s="80" customFormat="1" ht="24" customHeight="1" thickBot="1">
      <c r="A32" s="105" t="s">
        <v>69</v>
      </c>
      <c r="B32" s="111">
        <v>448159</v>
      </c>
      <c r="C32" s="112">
        <v>3.24</v>
      </c>
      <c r="D32" s="111">
        <v>367459</v>
      </c>
      <c r="E32" s="112">
        <v>2.46</v>
      </c>
      <c r="F32" s="99">
        <f t="shared" si="0"/>
        <v>80700</v>
      </c>
      <c r="G32" s="113">
        <f t="shared" si="1"/>
        <v>21.961633814929012</v>
      </c>
    </row>
    <row r="33" spans="1:7" s="80" customFormat="1" ht="24" customHeight="1" thickBot="1">
      <c r="A33" s="87" t="s">
        <v>76</v>
      </c>
      <c r="B33" s="88">
        <v>16043</v>
      </c>
      <c r="C33" s="89">
        <v>0.11</v>
      </c>
      <c r="D33" s="88">
        <v>21915</v>
      </c>
      <c r="E33" s="89">
        <v>0.15</v>
      </c>
      <c r="F33" s="90">
        <f t="shared" si="0"/>
        <v>-5872</v>
      </c>
      <c r="G33" s="91">
        <f t="shared" si="1"/>
        <v>-26.79443303673283</v>
      </c>
    </row>
    <row r="34" spans="1:7" s="80" customFormat="1" ht="24" customHeight="1">
      <c r="A34" s="92" t="s">
        <v>21</v>
      </c>
      <c r="B34" s="93">
        <v>6534</v>
      </c>
      <c r="C34" s="94">
        <v>0.04</v>
      </c>
      <c r="D34" s="93">
        <v>9620</v>
      </c>
      <c r="E34" s="94">
        <v>7.0000000000000007E-2</v>
      </c>
      <c r="F34" s="99">
        <f t="shared" si="0"/>
        <v>-3086</v>
      </c>
      <c r="G34" s="96">
        <f t="shared" si="1"/>
        <v>-32.07900207900208</v>
      </c>
    </row>
    <row r="35" spans="1:7" s="80" customFormat="1" ht="24" customHeight="1" thickBot="1">
      <c r="A35" s="105" t="s">
        <v>27</v>
      </c>
      <c r="B35" s="111">
        <v>9509</v>
      </c>
      <c r="C35" s="101">
        <v>7.0000000000000007E-2</v>
      </c>
      <c r="D35" s="111">
        <v>12295</v>
      </c>
      <c r="E35" s="101">
        <v>0.08</v>
      </c>
      <c r="F35" s="99">
        <f t="shared" si="0"/>
        <v>-2786</v>
      </c>
      <c r="G35" s="113">
        <f t="shared" si="1"/>
        <v>-22.659617730784873</v>
      </c>
    </row>
    <row r="36" spans="1:7" s="80" customFormat="1" ht="24" customHeight="1" thickBot="1">
      <c r="A36" s="114" t="s">
        <v>77</v>
      </c>
      <c r="B36" s="88">
        <v>13852203</v>
      </c>
      <c r="C36" s="89">
        <v>99.99</v>
      </c>
      <c r="D36" s="88">
        <v>14903047</v>
      </c>
      <c r="E36" s="89">
        <v>99.96</v>
      </c>
      <c r="F36" s="90">
        <f t="shared" si="0"/>
        <v>-1050844</v>
      </c>
      <c r="G36" s="91">
        <f t="shared" si="1"/>
        <v>-7.0512023480835833</v>
      </c>
    </row>
    <row r="37" spans="1:7" s="118" customFormat="1" ht="24" customHeight="1" thickBot="1">
      <c r="A37" s="115" t="s">
        <v>34</v>
      </c>
      <c r="B37" s="116">
        <v>1038</v>
      </c>
      <c r="C37" s="117">
        <v>0.01</v>
      </c>
      <c r="D37" s="116">
        <v>6087</v>
      </c>
      <c r="E37" s="117">
        <v>0.04</v>
      </c>
      <c r="F37" s="90">
        <f t="shared" si="0"/>
        <v>-5049</v>
      </c>
      <c r="G37" s="91">
        <f t="shared" si="1"/>
        <v>-82.94726466239527</v>
      </c>
    </row>
    <row r="38" spans="1:7" s="80" customFormat="1" ht="24" customHeight="1">
      <c r="A38" s="119" t="s">
        <v>78</v>
      </c>
      <c r="B38" s="120">
        <v>1038</v>
      </c>
      <c r="C38" s="121">
        <v>0.01</v>
      </c>
      <c r="D38" s="120">
        <v>6087</v>
      </c>
      <c r="E38" s="121">
        <v>0.04</v>
      </c>
      <c r="F38" s="95">
        <f t="shared" si="0"/>
        <v>-5049</v>
      </c>
      <c r="G38" s="96">
        <f t="shared" si="1"/>
        <v>-82.94726466239527</v>
      </c>
    </row>
    <row r="39" spans="1:7" s="80" customFormat="1" ht="24" customHeight="1">
      <c r="A39" s="97" t="s">
        <v>79</v>
      </c>
      <c r="B39" s="98">
        <v>0</v>
      </c>
      <c r="C39" s="122">
        <v>0</v>
      </c>
      <c r="D39" s="98">
        <v>0</v>
      </c>
      <c r="E39" s="122">
        <v>0</v>
      </c>
      <c r="F39" s="99">
        <f t="shared" si="0"/>
        <v>0</v>
      </c>
      <c r="G39" s="123">
        <v>0</v>
      </c>
    </row>
    <row r="40" spans="1:7" s="80" customFormat="1" ht="24" customHeight="1">
      <c r="A40" s="119" t="s">
        <v>80</v>
      </c>
      <c r="B40" s="98">
        <v>0</v>
      </c>
      <c r="C40" s="122">
        <v>0</v>
      </c>
      <c r="D40" s="98">
        <v>0</v>
      </c>
      <c r="E40" s="122">
        <v>0</v>
      </c>
      <c r="F40" s="108">
        <f t="shared" si="0"/>
        <v>0</v>
      </c>
      <c r="G40" s="123">
        <v>0</v>
      </c>
    </row>
    <row r="41" spans="1:7" s="80" customFormat="1" ht="24" customHeight="1" thickBot="1">
      <c r="A41" s="105" t="s">
        <v>81</v>
      </c>
      <c r="B41" s="110">
        <v>0</v>
      </c>
      <c r="C41" s="124">
        <v>0</v>
      </c>
      <c r="D41" s="110">
        <v>0</v>
      </c>
      <c r="E41" s="124">
        <v>0</v>
      </c>
      <c r="F41" s="108">
        <f t="shared" si="0"/>
        <v>0</v>
      </c>
      <c r="G41" s="123">
        <v>0</v>
      </c>
    </row>
    <row r="42" spans="1:7" s="80" customFormat="1" ht="24" customHeight="1" thickBot="1">
      <c r="A42" s="87" t="s">
        <v>82</v>
      </c>
      <c r="B42" s="88">
        <v>0</v>
      </c>
      <c r="C42" s="125">
        <v>0</v>
      </c>
      <c r="D42" s="88">
        <v>0</v>
      </c>
      <c r="E42" s="125">
        <v>0</v>
      </c>
      <c r="F42" s="90">
        <f t="shared" si="0"/>
        <v>0</v>
      </c>
      <c r="G42" s="126">
        <f>C42-E42</f>
        <v>0</v>
      </c>
    </row>
    <row r="43" spans="1:7" s="80" customFormat="1" ht="24" customHeight="1">
      <c r="A43" s="92" t="s">
        <v>73</v>
      </c>
      <c r="B43" s="127">
        <v>0</v>
      </c>
      <c r="C43" s="128">
        <v>0</v>
      </c>
      <c r="D43" s="127">
        <v>0</v>
      </c>
      <c r="E43" s="128">
        <v>0</v>
      </c>
      <c r="F43" s="99">
        <f t="shared" si="0"/>
        <v>0</v>
      </c>
      <c r="G43" s="123">
        <v>0</v>
      </c>
    </row>
    <row r="44" spans="1:7" s="80" customFormat="1" ht="24" customHeight="1">
      <c r="A44" s="97" t="s">
        <v>83</v>
      </c>
      <c r="B44" s="98">
        <v>0</v>
      </c>
      <c r="C44" s="122">
        <v>0</v>
      </c>
      <c r="D44" s="98">
        <v>0</v>
      </c>
      <c r="E44" s="122">
        <v>0</v>
      </c>
      <c r="F44" s="99">
        <f t="shared" si="0"/>
        <v>0</v>
      </c>
      <c r="G44" s="123">
        <v>0</v>
      </c>
    </row>
    <row r="45" spans="1:7" s="80" customFormat="1" ht="24" customHeight="1" thickBot="1">
      <c r="A45" s="129" t="s">
        <v>84</v>
      </c>
      <c r="B45" s="111">
        <v>0</v>
      </c>
      <c r="C45" s="124">
        <v>0</v>
      </c>
      <c r="D45" s="111">
        <v>0</v>
      </c>
      <c r="E45" s="124">
        <v>0</v>
      </c>
      <c r="F45" s="99">
        <f t="shared" si="0"/>
        <v>0</v>
      </c>
      <c r="G45" s="123">
        <v>0</v>
      </c>
    </row>
    <row r="46" spans="1:7" s="80" customFormat="1" ht="24" customHeight="1" thickBot="1">
      <c r="A46" s="130" t="s">
        <v>85</v>
      </c>
      <c r="B46" s="88">
        <v>13853241</v>
      </c>
      <c r="C46" s="89">
        <v>100</v>
      </c>
      <c r="D46" s="88">
        <v>14909134</v>
      </c>
      <c r="E46" s="89">
        <v>100</v>
      </c>
      <c r="F46" s="90">
        <f t="shared" si="0"/>
        <v>-1055893</v>
      </c>
      <c r="G46" s="91">
        <f>(F46/D46)*100</f>
        <v>-7.0821886770888227</v>
      </c>
    </row>
    <row r="47" spans="1:7" s="136" customFormat="1">
      <c r="A47" s="131" t="s">
        <v>86</v>
      </c>
      <c r="B47" s="132"/>
      <c r="C47" s="132"/>
      <c r="D47" s="133"/>
      <c r="E47" s="134"/>
      <c r="F47" s="132"/>
      <c r="G47" s="135"/>
    </row>
    <row r="48" spans="1:7" s="136" customFormat="1">
      <c r="A48" s="44"/>
      <c r="B48" s="137"/>
      <c r="C48" s="137"/>
      <c r="D48" s="138"/>
      <c r="E48" s="138"/>
      <c r="F48" s="137"/>
      <c r="G48" s="135"/>
    </row>
    <row r="49" spans="1:7" s="136" customFormat="1">
      <c r="A49" s="187"/>
      <c r="B49" s="187"/>
      <c r="C49" s="187"/>
      <c r="D49" s="187"/>
      <c r="E49" s="187"/>
      <c r="F49" s="187"/>
      <c r="G49" s="135"/>
    </row>
  </sheetData>
  <mergeCells count="5">
    <mergeCell ref="A1:G1"/>
    <mergeCell ref="A2:G2"/>
    <mergeCell ref="B5:C5"/>
    <mergeCell ref="D5:E5"/>
    <mergeCell ref="A49:F49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O88"/>
  <sheetViews>
    <sheetView showGridLines="0" view="pageBreakPreview" topLeftCell="A13" zoomScaleNormal="70" zoomScaleSheetLayoutView="100" zoomScalePageLayoutView="70" workbookViewId="0">
      <selection activeCell="S38" sqref="S38"/>
    </sheetView>
  </sheetViews>
  <sheetFormatPr defaultColWidth="8.6328125" defaultRowHeight="15.6"/>
  <cols>
    <col min="1" max="51" width="8.6328125" style="145"/>
    <col min="52" max="52" width="8.6328125" style="142"/>
    <col min="53" max="54" width="11.81640625" style="143" customWidth="1"/>
    <col min="55" max="55" width="11.81640625" style="144" customWidth="1"/>
    <col min="56" max="58" width="8.6328125" style="143"/>
    <col min="59" max="61" width="8.6328125" style="145"/>
    <col min="62" max="62" width="10.54296875" style="145" customWidth="1"/>
    <col min="63" max="63" width="10.453125" style="145" customWidth="1"/>
    <col min="64" max="64" width="9.54296875" style="145" customWidth="1"/>
    <col min="65" max="16384" width="8.6328125" style="145"/>
  </cols>
  <sheetData>
    <row r="1" spans="1:67" ht="28.2">
      <c r="A1" s="188" t="s">
        <v>87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1"/>
      <c r="BC1" s="144" t="s">
        <v>88</v>
      </c>
      <c r="BF1" s="143" t="s">
        <v>89</v>
      </c>
    </row>
    <row r="2" spans="1:67" ht="19.95" customHeight="1">
      <c r="AZ2" s="141" t="s">
        <v>90</v>
      </c>
      <c r="BA2" s="146" t="s">
        <v>91</v>
      </c>
      <c r="BB2" s="143" t="s">
        <v>92</v>
      </c>
      <c r="BC2" s="144" t="s">
        <v>93</v>
      </c>
      <c r="BD2" s="146" t="s">
        <v>91</v>
      </c>
      <c r="BE2" s="143" t="s">
        <v>92</v>
      </c>
      <c r="BF2" s="143" t="s">
        <v>93</v>
      </c>
    </row>
    <row r="3" spans="1:67" ht="19.95" customHeight="1">
      <c r="AZ3" s="142" t="s">
        <v>94</v>
      </c>
      <c r="BA3" s="143">
        <v>12523956</v>
      </c>
      <c r="BB3" s="143">
        <v>11373881</v>
      </c>
      <c r="BC3" s="144">
        <v>704021</v>
      </c>
      <c r="BD3" s="143">
        <v>12523.956</v>
      </c>
      <c r="BE3" s="143">
        <v>11373.880999999999</v>
      </c>
      <c r="BF3" s="143">
        <v>704.02099999999996</v>
      </c>
      <c r="BG3" s="142"/>
      <c r="BI3" s="147" t="s">
        <v>95</v>
      </c>
      <c r="BJ3" s="148">
        <v>1235735</v>
      </c>
      <c r="BK3" s="149">
        <v>1149087</v>
      </c>
      <c r="BL3" s="150">
        <v>86103</v>
      </c>
      <c r="BM3" s="149">
        <f t="shared" ref="BM3:BO34" si="0">BJ3/1000</f>
        <v>1235.7349999999999</v>
      </c>
      <c r="BN3" s="149">
        <f t="shared" si="0"/>
        <v>1149.087</v>
      </c>
      <c r="BO3" s="149">
        <f t="shared" si="0"/>
        <v>86.102999999999994</v>
      </c>
    </row>
    <row r="4" spans="1:67" ht="19.95" customHeight="1">
      <c r="AZ4" s="142" t="s">
        <v>96</v>
      </c>
      <c r="BA4" s="143">
        <v>9020115</v>
      </c>
      <c r="BB4" s="143">
        <v>8459595</v>
      </c>
      <c r="BC4" s="144">
        <v>347741</v>
      </c>
      <c r="BD4" s="143">
        <v>9020.1149999999998</v>
      </c>
      <c r="BE4" s="143">
        <v>8459.5949999999993</v>
      </c>
      <c r="BF4" s="143">
        <v>347.74099999999999</v>
      </c>
      <c r="BG4" s="142" t="s">
        <v>96</v>
      </c>
      <c r="BI4" s="147" t="s">
        <v>97</v>
      </c>
      <c r="BJ4" s="148">
        <v>1577800</v>
      </c>
      <c r="BK4" s="149">
        <v>1311254</v>
      </c>
      <c r="BL4" s="150">
        <v>261223</v>
      </c>
      <c r="BM4" s="149">
        <f t="shared" si="0"/>
        <v>1577.8</v>
      </c>
      <c r="BN4" s="149">
        <f t="shared" si="0"/>
        <v>1311.2539999999999</v>
      </c>
      <c r="BO4" s="149">
        <f t="shared" si="0"/>
        <v>261.22300000000001</v>
      </c>
    </row>
    <row r="5" spans="1:67" ht="19.95" customHeight="1">
      <c r="AZ5" s="142" t="s">
        <v>98</v>
      </c>
      <c r="BA5" s="143">
        <v>11713699</v>
      </c>
      <c r="BB5" s="143">
        <v>10776315</v>
      </c>
      <c r="BC5" s="144">
        <v>606026</v>
      </c>
      <c r="BD5" s="143">
        <v>11713.699000000001</v>
      </c>
      <c r="BE5" s="143">
        <v>10776.315000000001</v>
      </c>
      <c r="BF5" s="143">
        <v>606.02599999999995</v>
      </c>
      <c r="BG5" s="142"/>
      <c r="BI5" s="147" t="s">
        <v>99</v>
      </c>
      <c r="BJ5" s="148">
        <v>1910058</v>
      </c>
      <c r="BK5" s="149">
        <v>1669183</v>
      </c>
      <c r="BL5" s="150">
        <v>237751</v>
      </c>
      <c r="BM5" s="149">
        <f t="shared" si="0"/>
        <v>1910.058</v>
      </c>
      <c r="BN5" s="149">
        <f t="shared" si="0"/>
        <v>1669.183</v>
      </c>
      <c r="BO5" s="149">
        <f t="shared" si="0"/>
        <v>237.751</v>
      </c>
    </row>
    <row r="6" spans="1:67" ht="19.95" customHeight="1">
      <c r="AZ6" s="142" t="s">
        <v>100</v>
      </c>
      <c r="BA6" s="143">
        <v>11768561</v>
      </c>
      <c r="BB6" s="143">
        <v>10728918</v>
      </c>
      <c r="BC6" s="144">
        <v>652393</v>
      </c>
      <c r="BD6" s="143">
        <v>11768.561</v>
      </c>
      <c r="BE6" s="143">
        <v>10728.918</v>
      </c>
      <c r="BF6" s="143">
        <v>652.39300000000003</v>
      </c>
      <c r="BG6" s="142"/>
      <c r="BI6" s="147" t="s">
        <v>101</v>
      </c>
      <c r="BJ6" s="148">
        <v>1642499</v>
      </c>
      <c r="BK6" s="149">
        <v>1325977</v>
      </c>
      <c r="BL6" s="150">
        <v>297295</v>
      </c>
      <c r="BM6" s="149">
        <f t="shared" si="0"/>
        <v>1642.499</v>
      </c>
      <c r="BN6" s="149">
        <f t="shared" si="0"/>
        <v>1325.9770000000001</v>
      </c>
      <c r="BO6" s="149">
        <f t="shared" si="0"/>
        <v>297.29500000000002</v>
      </c>
    </row>
    <row r="7" spans="1:67" ht="19.95" customHeight="1">
      <c r="AZ7" s="142" t="s">
        <v>102</v>
      </c>
      <c r="BA7" s="143">
        <v>14520917</v>
      </c>
      <c r="BB7" s="143">
        <v>13192471</v>
      </c>
      <c r="BC7" s="144">
        <v>841324</v>
      </c>
      <c r="BD7" s="143">
        <v>14520.916999999999</v>
      </c>
      <c r="BE7" s="143">
        <v>13192.471</v>
      </c>
      <c r="BF7" s="143">
        <v>841.32399999999996</v>
      </c>
      <c r="BG7" s="142" t="s">
        <v>102</v>
      </c>
      <c r="BI7" s="147" t="s">
        <v>103</v>
      </c>
      <c r="BJ7" s="148">
        <v>1683150</v>
      </c>
      <c r="BK7" s="149">
        <v>1495026</v>
      </c>
      <c r="BL7" s="150">
        <v>188124</v>
      </c>
      <c r="BM7" s="149">
        <f t="shared" si="0"/>
        <v>1683.15</v>
      </c>
      <c r="BN7" s="149">
        <f t="shared" si="0"/>
        <v>1495.0260000000001</v>
      </c>
      <c r="BO7" s="149">
        <f t="shared" si="0"/>
        <v>188.124</v>
      </c>
    </row>
    <row r="8" spans="1:67" ht="19.95" customHeight="1">
      <c r="AZ8" s="142" t="s">
        <v>104</v>
      </c>
      <c r="BA8" s="143">
        <v>11715533</v>
      </c>
      <c r="BB8" s="143">
        <v>10698044</v>
      </c>
      <c r="BC8" s="144">
        <v>649559</v>
      </c>
      <c r="BD8" s="143">
        <v>11715.532999999999</v>
      </c>
      <c r="BE8" s="143">
        <v>10698.044</v>
      </c>
      <c r="BF8" s="143">
        <v>649.55899999999997</v>
      </c>
      <c r="BG8" s="142"/>
      <c r="BI8" s="147" t="s">
        <v>105</v>
      </c>
      <c r="BJ8" s="148">
        <v>2181734</v>
      </c>
      <c r="BK8" s="149">
        <v>1693392</v>
      </c>
      <c r="BL8" s="150">
        <v>482424</v>
      </c>
      <c r="BM8" s="149">
        <f t="shared" si="0"/>
        <v>2181.7339999999999</v>
      </c>
      <c r="BN8" s="149">
        <f t="shared" si="0"/>
        <v>1693.3920000000001</v>
      </c>
      <c r="BO8" s="149">
        <f t="shared" si="0"/>
        <v>482.42399999999998</v>
      </c>
    </row>
    <row r="9" spans="1:67" ht="19.95" customHeight="1">
      <c r="AZ9" s="142" t="s">
        <v>106</v>
      </c>
      <c r="BA9" s="143">
        <v>12890504</v>
      </c>
      <c r="BB9" s="143">
        <v>11883155</v>
      </c>
      <c r="BC9" s="144">
        <v>550857</v>
      </c>
      <c r="BD9" s="143">
        <v>12890.504000000001</v>
      </c>
      <c r="BE9" s="143">
        <v>11883.155000000001</v>
      </c>
      <c r="BF9" s="143">
        <v>550.85699999999997</v>
      </c>
      <c r="BG9" s="142"/>
      <c r="BI9" s="147" t="s">
        <v>107</v>
      </c>
      <c r="BJ9" s="148">
        <v>2431119</v>
      </c>
      <c r="BK9" s="149">
        <v>1980560</v>
      </c>
      <c r="BL9" s="150">
        <v>433023</v>
      </c>
      <c r="BM9" s="149">
        <f t="shared" si="0"/>
        <v>2431.1190000000001</v>
      </c>
      <c r="BN9" s="149">
        <f t="shared" si="0"/>
        <v>1980.56</v>
      </c>
      <c r="BO9" s="149">
        <f t="shared" si="0"/>
        <v>433.02300000000002</v>
      </c>
    </row>
    <row r="10" spans="1:67" ht="19.95" customHeight="1">
      <c r="AZ10" s="142" t="s">
        <v>108</v>
      </c>
      <c r="BA10" s="143">
        <v>12695430</v>
      </c>
      <c r="BB10" s="143">
        <v>11689761</v>
      </c>
      <c r="BC10" s="144">
        <v>619494</v>
      </c>
      <c r="BD10" s="143">
        <v>12695.43</v>
      </c>
      <c r="BE10" s="143">
        <v>11689.761</v>
      </c>
      <c r="BF10" s="143">
        <v>619.49400000000003</v>
      </c>
      <c r="BG10" s="142" t="s">
        <v>108</v>
      </c>
      <c r="BI10" s="147" t="s">
        <v>109</v>
      </c>
      <c r="BJ10" s="148">
        <v>3340846</v>
      </c>
      <c r="BK10" s="149">
        <v>2872861</v>
      </c>
      <c r="BL10" s="150">
        <v>439052</v>
      </c>
      <c r="BM10" s="149">
        <f t="shared" si="0"/>
        <v>3340.846</v>
      </c>
      <c r="BN10" s="149">
        <f t="shared" si="0"/>
        <v>2872.8609999999999</v>
      </c>
      <c r="BO10" s="149">
        <f t="shared" si="0"/>
        <v>439.05200000000002</v>
      </c>
    </row>
    <row r="11" spans="1:67" ht="19.95" customHeight="1">
      <c r="AZ11" s="142" t="s">
        <v>110</v>
      </c>
      <c r="BA11" s="143">
        <v>11656347</v>
      </c>
      <c r="BB11" s="143">
        <v>10727910</v>
      </c>
      <c r="BC11" s="144">
        <v>547766</v>
      </c>
      <c r="BD11" s="143">
        <v>11656.347</v>
      </c>
      <c r="BE11" s="143">
        <v>10727.91</v>
      </c>
      <c r="BF11" s="143">
        <v>547.76599999999996</v>
      </c>
      <c r="BG11" s="142"/>
      <c r="BI11" s="147" t="s">
        <v>111</v>
      </c>
      <c r="BJ11" s="148">
        <v>2581612</v>
      </c>
      <c r="BK11" s="149">
        <v>2293359</v>
      </c>
      <c r="BL11" s="150">
        <v>284503</v>
      </c>
      <c r="BM11" s="149">
        <f t="shared" si="0"/>
        <v>2581.6120000000001</v>
      </c>
      <c r="BN11" s="149">
        <f t="shared" si="0"/>
        <v>2293.3589999999999</v>
      </c>
      <c r="BO11" s="149">
        <f t="shared" si="0"/>
        <v>284.50299999999999</v>
      </c>
    </row>
    <row r="12" spans="1:67" ht="19.95" customHeight="1">
      <c r="AZ12" s="142" t="s">
        <v>112</v>
      </c>
      <c r="BA12" s="143">
        <v>11903546</v>
      </c>
      <c r="BB12" s="143">
        <v>11067561</v>
      </c>
      <c r="BC12" s="144">
        <v>486340</v>
      </c>
      <c r="BD12" s="143">
        <v>11903.546</v>
      </c>
      <c r="BE12" s="143">
        <v>11067.561</v>
      </c>
      <c r="BF12" s="143">
        <v>486.34</v>
      </c>
      <c r="BG12" s="142"/>
      <c r="BI12" s="147" t="s">
        <v>113</v>
      </c>
      <c r="BJ12" s="148">
        <v>3980031</v>
      </c>
      <c r="BK12" s="149">
        <v>3365183</v>
      </c>
      <c r="BL12" s="150">
        <v>558424</v>
      </c>
      <c r="BM12" s="149">
        <f t="shared" si="0"/>
        <v>3980.0309999999999</v>
      </c>
      <c r="BN12" s="149">
        <f t="shared" si="0"/>
        <v>3365.183</v>
      </c>
      <c r="BO12" s="149">
        <f t="shared" si="0"/>
        <v>558.42399999999998</v>
      </c>
    </row>
    <row r="13" spans="1:67" ht="19.95" customHeight="1">
      <c r="AZ13" s="142" t="s">
        <v>114</v>
      </c>
      <c r="BA13" s="143">
        <v>11487524</v>
      </c>
      <c r="BB13" s="143">
        <v>10741008</v>
      </c>
      <c r="BC13" s="144">
        <v>399187</v>
      </c>
      <c r="BD13" s="143">
        <v>11487.523999999999</v>
      </c>
      <c r="BE13" s="143">
        <v>10741.008</v>
      </c>
      <c r="BF13" s="143">
        <v>399.18700000000001</v>
      </c>
      <c r="BG13" s="142" t="s">
        <v>114</v>
      </c>
      <c r="BI13" s="147" t="s">
        <v>115</v>
      </c>
      <c r="BJ13" s="148">
        <v>4245477</v>
      </c>
      <c r="BK13" s="149">
        <v>3434169</v>
      </c>
      <c r="BL13" s="150">
        <v>784338</v>
      </c>
      <c r="BM13" s="149">
        <f t="shared" si="0"/>
        <v>4245.4769999999999</v>
      </c>
      <c r="BN13" s="149">
        <f t="shared" si="0"/>
        <v>3434.1689999999999</v>
      </c>
      <c r="BO13" s="149">
        <f t="shared" si="0"/>
        <v>784.33799999999997</v>
      </c>
    </row>
    <row r="14" spans="1:67" ht="19.95" customHeight="1">
      <c r="AZ14" s="142" t="s">
        <v>116</v>
      </c>
      <c r="BA14" s="143">
        <v>10888925</v>
      </c>
      <c r="BB14" s="143">
        <v>10162943</v>
      </c>
      <c r="BC14" s="144">
        <v>347454</v>
      </c>
      <c r="BD14" s="143">
        <v>10888.924999999999</v>
      </c>
      <c r="BE14" s="143">
        <v>10162.942999999999</v>
      </c>
      <c r="BF14" s="143">
        <v>347.45400000000001</v>
      </c>
      <c r="BG14" s="142"/>
      <c r="BI14" s="147" t="s">
        <v>117</v>
      </c>
      <c r="BJ14" s="148">
        <v>4083032</v>
      </c>
      <c r="BK14" s="149">
        <v>3252826</v>
      </c>
      <c r="BL14" s="150">
        <v>819943</v>
      </c>
      <c r="BM14" s="149">
        <f t="shared" si="0"/>
        <v>4083.0320000000002</v>
      </c>
      <c r="BN14" s="149">
        <f t="shared" si="0"/>
        <v>3252.826</v>
      </c>
      <c r="BO14" s="149">
        <f t="shared" si="0"/>
        <v>819.94299999999998</v>
      </c>
    </row>
    <row r="15" spans="1:67" ht="19.95" customHeight="1">
      <c r="AZ15" s="142" t="s">
        <v>118</v>
      </c>
      <c r="BA15" s="143">
        <v>17205163</v>
      </c>
      <c r="BB15" s="143">
        <v>16306900</v>
      </c>
      <c r="BC15" s="144">
        <v>500675</v>
      </c>
      <c r="BD15" s="143">
        <v>17205.163</v>
      </c>
      <c r="BE15" s="143">
        <v>16306.9</v>
      </c>
      <c r="BF15" s="143">
        <v>500.67500000000001</v>
      </c>
      <c r="BG15" s="142"/>
      <c r="BI15" s="147" t="s">
        <v>119</v>
      </c>
      <c r="BJ15" s="148">
        <v>4626743</v>
      </c>
      <c r="BK15" s="149">
        <v>3924629</v>
      </c>
      <c r="BL15" s="150">
        <v>700770</v>
      </c>
      <c r="BM15" s="149">
        <f t="shared" si="0"/>
        <v>4626.7430000000004</v>
      </c>
      <c r="BN15" s="149">
        <f t="shared" si="0"/>
        <v>3924.6289999999999</v>
      </c>
      <c r="BO15" s="149">
        <f t="shared" si="0"/>
        <v>700.77</v>
      </c>
    </row>
    <row r="16" spans="1:67" ht="19.95" customHeight="1">
      <c r="AZ16" s="142" t="s">
        <v>120</v>
      </c>
      <c r="BA16" s="143">
        <v>13659581</v>
      </c>
      <c r="BB16" s="143">
        <v>12781739</v>
      </c>
      <c r="BC16" s="144">
        <v>441207</v>
      </c>
      <c r="BD16" s="143">
        <v>13659.581</v>
      </c>
      <c r="BE16" s="143">
        <v>12781.739</v>
      </c>
      <c r="BF16" s="143">
        <v>441.20699999999999</v>
      </c>
      <c r="BG16" s="142" t="s">
        <v>120</v>
      </c>
      <c r="BI16" s="147" t="s">
        <v>121</v>
      </c>
      <c r="BJ16" s="148">
        <v>4965032</v>
      </c>
      <c r="BK16" s="149">
        <v>3760509</v>
      </c>
      <c r="BL16" s="150">
        <v>1150216</v>
      </c>
      <c r="BM16" s="149">
        <f t="shared" si="0"/>
        <v>4965.0320000000002</v>
      </c>
      <c r="BN16" s="149">
        <f t="shared" si="0"/>
        <v>3760.509</v>
      </c>
      <c r="BO16" s="149">
        <f t="shared" si="0"/>
        <v>1150.2159999999999</v>
      </c>
    </row>
    <row r="17" spans="1:67" ht="19.95" customHeight="1">
      <c r="AZ17" s="142" t="s">
        <v>122</v>
      </c>
      <c r="BA17" s="143">
        <v>14599945</v>
      </c>
      <c r="BB17" s="143">
        <v>13114019</v>
      </c>
      <c r="BC17" s="144">
        <v>771179</v>
      </c>
      <c r="BD17" s="143">
        <v>14599.945</v>
      </c>
      <c r="BE17" s="143">
        <v>13114.019</v>
      </c>
      <c r="BF17" s="143">
        <v>771.17899999999997</v>
      </c>
      <c r="BG17" s="142"/>
      <c r="BI17" s="147" t="s">
        <v>123</v>
      </c>
      <c r="BJ17" s="148">
        <v>4773622</v>
      </c>
      <c r="BK17" s="149">
        <v>3544338</v>
      </c>
      <c r="BL17" s="150">
        <v>1213345</v>
      </c>
      <c r="BM17" s="149">
        <f t="shared" si="0"/>
        <v>4773.6220000000003</v>
      </c>
      <c r="BN17" s="149">
        <f t="shared" si="0"/>
        <v>3544.3380000000002</v>
      </c>
      <c r="BO17" s="149">
        <f t="shared" si="0"/>
        <v>1213.345</v>
      </c>
    </row>
    <row r="18" spans="1:67" ht="19.95" customHeight="1">
      <c r="AZ18" s="142" t="s">
        <v>124</v>
      </c>
      <c r="BA18" s="143">
        <v>13973265</v>
      </c>
      <c r="BB18" s="143">
        <v>12679576</v>
      </c>
      <c r="BC18" s="144">
        <v>605394</v>
      </c>
      <c r="BD18" s="143">
        <v>13973.264999999999</v>
      </c>
      <c r="BE18" s="143">
        <v>12679.575999999999</v>
      </c>
      <c r="BF18" s="143">
        <v>605.39400000000001</v>
      </c>
      <c r="BG18" s="142"/>
      <c r="BI18" s="147" t="s">
        <v>125</v>
      </c>
      <c r="BJ18" s="148">
        <v>4898809</v>
      </c>
      <c r="BK18" s="149">
        <v>3708636</v>
      </c>
      <c r="BL18" s="150">
        <v>1183017</v>
      </c>
      <c r="BM18" s="149">
        <f t="shared" si="0"/>
        <v>4898.8090000000002</v>
      </c>
      <c r="BN18" s="149">
        <f t="shared" si="0"/>
        <v>3708.636</v>
      </c>
      <c r="BO18" s="149">
        <f t="shared" si="0"/>
        <v>1183.0170000000001</v>
      </c>
    </row>
    <row r="19" spans="1:67" ht="19.95" customHeight="1">
      <c r="AZ19" s="142" t="s">
        <v>126</v>
      </c>
      <c r="BA19" s="143">
        <v>12020442</v>
      </c>
      <c r="BB19" s="143">
        <v>10624448</v>
      </c>
      <c r="BC19" s="144">
        <v>748472</v>
      </c>
      <c r="BD19" s="143">
        <v>12020.441999999999</v>
      </c>
      <c r="BE19" s="143">
        <v>10624.448</v>
      </c>
      <c r="BF19" s="143">
        <v>748.47199999999998</v>
      </c>
      <c r="BG19" s="142" t="s">
        <v>126</v>
      </c>
      <c r="BI19" s="147" t="s">
        <v>127</v>
      </c>
      <c r="BJ19" s="148">
        <v>5773305</v>
      </c>
      <c r="BK19" s="149">
        <v>5006039</v>
      </c>
      <c r="BL19" s="150">
        <v>759679</v>
      </c>
      <c r="BM19" s="149">
        <f t="shared" si="0"/>
        <v>5773.3050000000003</v>
      </c>
      <c r="BN19" s="149">
        <f t="shared" si="0"/>
        <v>5006.0389999999998</v>
      </c>
      <c r="BO19" s="149">
        <f t="shared" si="0"/>
        <v>759.67899999999997</v>
      </c>
    </row>
    <row r="20" spans="1:67" ht="19.95" customHeight="1">
      <c r="AZ20" s="142" t="s">
        <v>128</v>
      </c>
      <c r="BA20" s="151">
        <v>11432368</v>
      </c>
      <c r="BB20" s="151">
        <v>10364627</v>
      </c>
      <c r="BC20" s="144">
        <v>620047</v>
      </c>
      <c r="BD20" s="143">
        <v>11432.368</v>
      </c>
      <c r="BE20" s="143">
        <v>10364.627</v>
      </c>
      <c r="BF20" s="143">
        <v>620.04700000000003</v>
      </c>
      <c r="BG20" s="142"/>
      <c r="BI20" s="147" t="s">
        <v>129</v>
      </c>
      <c r="BJ20" s="148">
        <v>6350635</v>
      </c>
      <c r="BK20" s="149">
        <v>4892798</v>
      </c>
      <c r="BL20" s="150">
        <v>1441170</v>
      </c>
      <c r="BM20" s="149">
        <f t="shared" si="0"/>
        <v>6350.6350000000002</v>
      </c>
      <c r="BN20" s="149">
        <f t="shared" si="0"/>
        <v>4892.7979999999998</v>
      </c>
      <c r="BO20" s="149">
        <f t="shared" si="0"/>
        <v>1441.17</v>
      </c>
    </row>
    <row r="21" spans="1:67" ht="19.95" customHeight="1">
      <c r="AZ21" s="142" t="s">
        <v>130</v>
      </c>
      <c r="BA21" s="143">
        <v>12755431</v>
      </c>
      <c r="BB21" s="143">
        <v>11467656</v>
      </c>
      <c r="BC21" s="144">
        <v>700966</v>
      </c>
      <c r="BD21" s="143">
        <v>12755.431</v>
      </c>
      <c r="BE21" s="143">
        <v>11467.656000000001</v>
      </c>
      <c r="BF21" s="143">
        <v>700.96600000000001</v>
      </c>
      <c r="BG21" s="142"/>
      <c r="BI21" s="147" t="s">
        <v>131</v>
      </c>
      <c r="BJ21" s="148">
        <v>7029569</v>
      </c>
      <c r="BK21" s="149">
        <v>5576623</v>
      </c>
      <c r="BL21" s="150">
        <v>1437864</v>
      </c>
      <c r="BM21" s="149">
        <f t="shared" si="0"/>
        <v>7029.5690000000004</v>
      </c>
      <c r="BN21" s="149">
        <f t="shared" si="0"/>
        <v>5576.6229999999996</v>
      </c>
      <c r="BO21" s="149">
        <f t="shared" si="0"/>
        <v>1437.864</v>
      </c>
    </row>
    <row r="22" spans="1:67" ht="19.95" customHeight="1">
      <c r="AZ22" s="142" t="s">
        <v>132</v>
      </c>
      <c r="BA22" s="143">
        <v>12013190</v>
      </c>
      <c r="BB22" s="143">
        <v>11016323</v>
      </c>
      <c r="BC22" s="144">
        <v>529477</v>
      </c>
      <c r="BD22" s="143">
        <v>12013.19</v>
      </c>
      <c r="BE22" s="143">
        <v>11016.323</v>
      </c>
      <c r="BF22" s="143">
        <v>529.47699999999998</v>
      </c>
      <c r="BG22" s="142" t="s">
        <v>132</v>
      </c>
      <c r="BI22" s="147" t="s">
        <v>133</v>
      </c>
      <c r="BJ22" s="148">
        <v>7041978</v>
      </c>
      <c r="BK22" s="149">
        <v>5826624</v>
      </c>
      <c r="BL22" s="150">
        <v>1185914</v>
      </c>
      <c r="BM22" s="149">
        <f t="shared" si="0"/>
        <v>7041.9780000000001</v>
      </c>
      <c r="BN22" s="149">
        <f t="shared" si="0"/>
        <v>5826.6239999999998</v>
      </c>
      <c r="BO22" s="149">
        <f t="shared" si="0"/>
        <v>1185.914</v>
      </c>
    </row>
    <row r="23" spans="1:67" ht="19.95" customHeight="1">
      <c r="AZ23" s="142" t="s">
        <v>134</v>
      </c>
      <c r="BA23" s="151">
        <v>14535390</v>
      </c>
      <c r="BB23" s="151">
        <v>13367321</v>
      </c>
      <c r="BC23" s="152">
        <v>672338</v>
      </c>
      <c r="BD23" s="143">
        <v>14535.39</v>
      </c>
      <c r="BE23" s="143">
        <v>13367.321</v>
      </c>
      <c r="BF23" s="143">
        <v>672.33799999999997</v>
      </c>
      <c r="BG23" s="142"/>
      <c r="BI23" s="147" t="s">
        <v>135</v>
      </c>
      <c r="BJ23" s="148">
        <v>7208957</v>
      </c>
      <c r="BK23" s="149">
        <v>6304659</v>
      </c>
      <c r="BL23" s="150">
        <v>873851</v>
      </c>
      <c r="BM23" s="149">
        <f t="shared" si="0"/>
        <v>7208.9570000000003</v>
      </c>
      <c r="BN23" s="149">
        <f t="shared" si="0"/>
        <v>6304.6589999999997</v>
      </c>
      <c r="BO23" s="149">
        <f t="shared" si="0"/>
        <v>873.851</v>
      </c>
    </row>
    <row r="24" spans="1:67" ht="19.95" customHeight="1">
      <c r="AZ24" s="142" t="s">
        <v>136</v>
      </c>
      <c r="BA24" s="143">
        <v>13986038</v>
      </c>
      <c r="BB24" s="143">
        <v>12836457</v>
      </c>
      <c r="BC24" s="144">
        <v>640597</v>
      </c>
      <c r="BD24" s="143">
        <v>13986.038</v>
      </c>
      <c r="BE24" s="143">
        <v>12836.457</v>
      </c>
      <c r="BF24" s="143">
        <v>640.59699999999998</v>
      </c>
      <c r="BG24" s="142"/>
      <c r="BI24" s="147" t="s">
        <v>137</v>
      </c>
      <c r="BJ24" s="148">
        <v>7654289</v>
      </c>
      <c r="BK24" s="149">
        <v>6153711</v>
      </c>
      <c r="BL24" s="150">
        <v>1452401</v>
      </c>
      <c r="BM24" s="149">
        <f t="shared" si="0"/>
        <v>7654.2889999999998</v>
      </c>
      <c r="BN24" s="149">
        <f t="shared" si="0"/>
        <v>6153.7110000000002</v>
      </c>
      <c r="BO24" s="149">
        <f t="shared" si="0"/>
        <v>1452.4010000000001</v>
      </c>
    </row>
    <row r="25" spans="1:67" ht="19.95" customHeight="1">
      <c r="AZ25" s="142" t="s">
        <v>138</v>
      </c>
      <c r="BA25" s="143">
        <v>12828289</v>
      </c>
      <c r="BB25" s="143">
        <v>12047414</v>
      </c>
      <c r="BC25" s="144">
        <v>441537</v>
      </c>
      <c r="BD25" s="143">
        <v>12828.289000000001</v>
      </c>
      <c r="BE25" s="143">
        <v>12047.414000000001</v>
      </c>
      <c r="BF25" s="143">
        <v>441.53699999999998</v>
      </c>
      <c r="BG25" s="142" t="s">
        <v>138</v>
      </c>
      <c r="BI25" s="147" t="s">
        <v>139</v>
      </c>
      <c r="BJ25" s="148">
        <v>5826558</v>
      </c>
      <c r="BK25" s="149">
        <v>4313923</v>
      </c>
      <c r="BL25" s="150">
        <v>1473252</v>
      </c>
      <c r="BM25" s="149">
        <f t="shared" si="0"/>
        <v>5826.558</v>
      </c>
      <c r="BN25" s="149">
        <f t="shared" si="0"/>
        <v>4313.9229999999998</v>
      </c>
      <c r="BO25" s="149">
        <f t="shared" si="0"/>
        <v>1473.252</v>
      </c>
    </row>
    <row r="26" spans="1:67" ht="19.95" customHeight="1">
      <c r="AZ26" s="142" t="s">
        <v>140</v>
      </c>
      <c r="BA26" s="143">
        <v>13239672</v>
      </c>
      <c r="BB26" s="143">
        <v>12483620</v>
      </c>
      <c r="BC26" s="144">
        <v>288851</v>
      </c>
      <c r="BD26" s="143">
        <v>13239.672</v>
      </c>
      <c r="BE26" s="143">
        <v>12483.62</v>
      </c>
      <c r="BF26" s="143">
        <v>288.851</v>
      </c>
      <c r="BG26" s="142"/>
      <c r="BI26" s="147" t="s">
        <v>141</v>
      </c>
      <c r="BJ26" s="148">
        <v>8841649</v>
      </c>
      <c r="BK26" s="149">
        <v>6423127</v>
      </c>
      <c r="BL26" s="150">
        <v>2386212</v>
      </c>
      <c r="BM26" s="149">
        <f t="shared" si="0"/>
        <v>8841.6489999999994</v>
      </c>
      <c r="BN26" s="149">
        <f t="shared" si="0"/>
        <v>6423.1270000000004</v>
      </c>
      <c r="BO26" s="149">
        <f t="shared" si="0"/>
        <v>2386.212</v>
      </c>
    </row>
    <row r="27" spans="1:67" ht="19.95" customHeight="1">
      <c r="AZ27" s="142" t="s">
        <v>142</v>
      </c>
      <c r="BA27" s="143">
        <v>15149333</v>
      </c>
      <c r="BB27" s="143">
        <v>14134246</v>
      </c>
      <c r="BC27" s="144">
        <v>523034</v>
      </c>
      <c r="BD27" s="143">
        <v>15149.333000000001</v>
      </c>
      <c r="BE27" s="143">
        <v>14134.245999999999</v>
      </c>
      <c r="BF27" s="143">
        <v>523.03399999999999</v>
      </c>
      <c r="BG27" s="153"/>
      <c r="BI27" s="147" t="s">
        <v>143</v>
      </c>
      <c r="BJ27" s="148">
        <v>6997763</v>
      </c>
      <c r="BK27" s="149">
        <v>4793839</v>
      </c>
      <c r="BL27" s="150">
        <v>1954145</v>
      </c>
      <c r="BM27" s="149">
        <f t="shared" si="0"/>
        <v>6997.7629999999999</v>
      </c>
      <c r="BN27" s="149">
        <f t="shared" si="0"/>
        <v>4793.8389999999999</v>
      </c>
      <c r="BO27" s="149">
        <f t="shared" si="0"/>
        <v>1954.145</v>
      </c>
    </row>
    <row r="28" spans="1:67" ht="19.95" customHeight="1">
      <c r="AZ28" s="142" t="s">
        <v>144</v>
      </c>
      <c r="BA28" s="143">
        <v>9956771</v>
      </c>
      <c r="BB28" s="143">
        <v>9383149</v>
      </c>
      <c r="BC28" s="144">
        <v>316338</v>
      </c>
      <c r="BD28" s="143">
        <v>9956.7710000000006</v>
      </c>
      <c r="BE28" s="143">
        <v>9383.1489999999994</v>
      </c>
      <c r="BF28" s="143">
        <v>316.33800000000002</v>
      </c>
      <c r="BG28" s="153" t="s">
        <v>144</v>
      </c>
      <c r="BI28" s="147" t="s">
        <v>145</v>
      </c>
      <c r="BJ28" s="148">
        <v>8686972.5</v>
      </c>
      <c r="BK28" s="149">
        <v>5808833</v>
      </c>
      <c r="BL28" s="150">
        <v>2623982</v>
      </c>
      <c r="BM28" s="149">
        <f t="shared" si="0"/>
        <v>8686.9724999999999</v>
      </c>
      <c r="BN28" s="149">
        <f t="shared" si="0"/>
        <v>5808.8329999999996</v>
      </c>
      <c r="BO28" s="149">
        <f t="shared" si="0"/>
        <v>2623.982</v>
      </c>
    </row>
    <row r="29" spans="1:67" ht="19.95" customHeight="1">
      <c r="AZ29" s="142" t="s">
        <v>146</v>
      </c>
      <c r="BA29" s="143">
        <v>14340478</v>
      </c>
      <c r="BB29" s="143">
        <v>13514628</v>
      </c>
      <c r="BC29" s="144">
        <v>475403</v>
      </c>
      <c r="BD29" s="143">
        <v>14340.477999999999</v>
      </c>
      <c r="BE29" s="143">
        <v>13514.628000000001</v>
      </c>
      <c r="BF29" s="143">
        <v>475.40300000000002</v>
      </c>
      <c r="BG29" s="153"/>
      <c r="BI29" s="147" t="s">
        <v>147</v>
      </c>
      <c r="BJ29" s="148">
        <v>8325877</v>
      </c>
      <c r="BK29" s="149">
        <v>5494503</v>
      </c>
      <c r="BL29" s="150">
        <v>2561059</v>
      </c>
      <c r="BM29" s="149">
        <f t="shared" si="0"/>
        <v>8325.8770000000004</v>
      </c>
      <c r="BN29" s="149">
        <f t="shared" si="0"/>
        <v>5494.5029999999997</v>
      </c>
      <c r="BO29" s="149">
        <f t="shared" si="0"/>
        <v>2561.0590000000002</v>
      </c>
    </row>
    <row r="30" spans="1:67" ht="19.95" customHeight="1">
      <c r="AZ30" s="142" t="s">
        <v>148</v>
      </c>
      <c r="BA30" s="143">
        <v>13738212</v>
      </c>
      <c r="BB30" s="143">
        <v>12873806</v>
      </c>
      <c r="BC30" s="144">
        <v>448767</v>
      </c>
      <c r="BD30" s="143">
        <v>14340.477999999999</v>
      </c>
      <c r="BE30" s="143">
        <v>13514.628000000001</v>
      </c>
      <c r="BF30" s="143">
        <v>475.40300000000002</v>
      </c>
      <c r="BG30" s="153"/>
      <c r="BI30" s="147" t="s">
        <v>149</v>
      </c>
      <c r="BJ30" s="148">
        <v>8902470</v>
      </c>
      <c r="BK30" s="149">
        <v>6242920</v>
      </c>
      <c r="BL30" s="150">
        <v>2218953</v>
      </c>
      <c r="BM30" s="149">
        <f t="shared" si="0"/>
        <v>8902.4699999999993</v>
      </c>
      <c r="BN30" s="149">
        <f t="shared" si="0"/>
        <v>6242.92</v>
      </c>
      <c r="BO30" s="149">
        <f t="shared" si="0"/>
        <v>2218.953</v>
      </c>
    </row>
    <row r="31" spans="1:67" s="155" customFormat="1" ht="17.399999999999999">
      <c r="A31" s="154"/>
      <c r="AZ31" s="153" t="s">
        <v>150</v>
      </c>
      <c r="BA31" s="156">
        <v>13881805</v>
      </c>
      <c r="BB31" s="157">
        <v>12778061</v>
      </c>
      <c r="BC31" s="158">
        <v>761508</v>
      </c>
      <c r="BD31" s="157">
        <f t="shared" ref="BD31:BF40" si="1">BA31/1000</f>
        <v>13881.805</v>
      </c>
      <c r="BE31" s="157">
        <f t="shared" si="1"/>
        <v>12778.061</v>
      </c>
      <c r="BF31" s="157">
        <f t="shared" si="1"/>
        <v>761.50800000000004</v>
      </c>
      <c r="BG31" s="153" t="s">
        <v>150</v>
      </c>
      <c r="BI31" s="159" t="s">
        <v>151</v>
      </c>
      <c r="BJ31" s="160">
        <v>10184486.5</v>
      </c>
      <c r="BK31" s="161">
        <v>6412308</v>
      </c>
      <c r="BL31" s="162">
        <v>3209750</v>
      </c>
      <c r="BM31" s="161">
        <f t="shared" si="0"/>
        <v>10184.486500000001</v>
      </c>
      <c r="BN31" s="161">
        <f t="shared" si="0"/>
        <v>6412.308</v>
      </c>
      <c r="BO31" s="161">
        <f t="shared" si="0"/>
        <v>3209.75</v>
      </c>
    </row>
    <row r="32" spans="1:67" ht="17.399999999999999">
      <c r="A32" s="163"/>
      <c r="AZ32" s="153" t="s">
        <v>152</v>
      </c>
      <c r="BA32" s="156">
        <v>14408177</v>
      </c>
      <c r="BB32" s="157">
        <v>13369029</v>
      </c>
      <c r="BC32" s="158">
        <v>610362</v>
      </c>
      <c r="BD32" s="157">
        <f t="shared" si="1"/>
        <v>14408.177</v>
      </c>
      <c r="BE32" s="157">
        <f t="shared" si="1"/>
        <v>13369.029</v>
      </c>
      <c r="BF32" s="157">
        <f t="shared" si="1"/>
        <v>610.36199999999997</v>
      </c>
      <c r="BG32" s="153"/>
      <c r="BI32" s="147" t="s">
        <v>153</v>
      </c>
      <c r="BJ32" s="148">
        <v>7444372</v>
      </c>
      <c r="BK32" s="149">
        <v>5438541</v>
      </c>
      <c r="BL32" s="150">
        <v>1767400</v>
      </c>
      <c r="BM32" s="149">
        <f t="shared" si="0"/>
        <v>7444.3720000000003</v>
      </c>
      <c r="BN32" s="149">
        <f t="shared" si="0"/>
        <v>5438.5410000000002</v>
      </c>
      <c r="BO32" s="149">
        <f t="shared" si="0"/>
        <v>1767.4</v>
      </c>
    </row>
    <row r="33" spans="1:67" ht="17.399999999999999">
      <c r="A33" s="163"/>
      <c r="B33" s="164"/>
      <c r="C33" s="164"/>
      <c r="D33" s="164"/>
      <c r="E33" s="164"/>
      <c r="AZ33" s="153" t="s">
        <v>154</v>
      </c>
      <c r="BA33" s="143">
        <v>16289604</v>
      </c>
      <c r="BB33" s="143">
        <v>15260742</v>
      </c>
      <c r="BC33" s="144">
        <v>612321</v>
      </c>
      <c r="BD33" s="157">
        <f t="shared" si="1"/>
        <v>16289.603999999999</v>
      </c>
      <c r="BE33" s="157">
        <f t="shared" si="1"/>
        <v>15260.742</v>
      </c>
      <c r="BF33" s="157">
        <f t="shared" si="1"/>
        <v>612.32100000000003</v>
      </c>
      <c r="BG33" s="153"/>
      <c r="BI33" s="147" t="s">
        <v>155</v>
      </c>
      <c r="BJ33" s="148">
        <v>9283019</v>
      </c>
      <c r="BK33" s="149">
        <v>6598816</v>
      </c>
      <c r="BL33" s="150">
        <v>2403579</v>
      </c>
      <c r="BM33" s="149">
        <f t="shared" si="0"/>
        <v>9283.0190000000002</v>
      </c>
      <c r="BN33" s="149">
        <f t="shared" si="0"/>
        <v>6598.8159999999998</v>
      </c>
      <c r="BO33" s="149">
        <f t="shared" si="0"/>
        <v>2403.5790000000002</v>
      </c>
    </row>
    <row r="34" spans="1:67">
      <c r="AZ34" s="153" t="s">
        <v>156</v>
      </c>
      <c r="BA34" s="143">
        <v>16054541</v>
      </c>
      <c r="BB34" s="143">
        <v>14640310</v>
      </c>
      <c r="BC34" s="144">
        <v>964876</v>
      </c>
      <c r="BD34" s="157">
        <f t="shared" si="1"/>
        <v>16054.540999999999</v>
      </c>
      <c r="BE34" s="157">
        <f t="shared" si="1"/>
        <v>14640.31</v>
      </c>
      <c r="BF34" s="157">
        <f t="shared" si="1"/>
        <v>964.87599999999998</v>
      </c>
      <c r="BG34" s="153" t="s">
        <v>156</v>
      </c>
      <c r="BI34" s="147" t="s">
        <v>157</v>
      </c>
      <c r="BJ34" s="148">
        <v>10309281.5</v>
      </c>
      <c r="BK34" s="149">
        <v>6878062</v>
      </c>
      <c r="BL34" s="150">
        <v>3022730</v>
      </c>
      <c r="BM34" s="149">
        <f t="shared" si="0"/>
        <v>10309.281499999999</v>
      </c>
      <c r="BN34" s="149">
        <f t="shared" si="0"/>
        <v>6878.0619999999999</v>
      </c>
      <c r="BO34" s="149">
        <f t="shared" si="0"/>
        <v>3022.73</v>
      </c>
    </row>
    <row r="35" spans="1:67">
      <c r="AZ35" s="153" t="s">
        <v>158</v>
      </c>
      <c r="BA35" s="143">
        <v>13411941</v>
      </c>
      <c r="BB35" s="143">
        <v>12407145</v>
      </c>
      <c r="BC35" s="144">
        <v>563239</v>
      </c>
      <c r="BD35" s="143">
        <f t="shared" si="1"/>
        <v>13411.941000000001</v>
      </c>
      <c r="BE35" s="143">
        <f t="shared" si="1"/>
        <v>12407.145</v>
      </c>
      <c r="BF35" s="143">
        <f t="shared" si="1"/>
        <v>563.23900000000003</v>
      </c>
      <c r="BG35" s="153"/>
      <c r="BI35" s="147" t="s">
        <v>159</v>
      </c>
      <c r="BJ35" s="148">
        <v>7194504</v>
      </c>
      <c r="BK35" s="149">
        <v>5497460</v>
      </c>
      <c r="BL35" s="150">
        <v>1439145</v>
      </c>
      <c r="BM35" s="149">
        <v>7194.5039999999999</v>
      </c>
      <c r="BN35" s="149">
        <v>5497.46</v>
      </c>
      <c r="BO35" s="149">
        <v>1439.145</v>
      </c>
    </row>
    <row r="36" spans="1:67">
      <c r="AZ36" s="153" t="s">
        <v>160</v>
      </c>
      <c r="BA36" s="143">
        <v>13160733</v>
      </c>
      <c r="BB36" s="143">
        <v>12085445</v>
      </c>
      <c r="BC36" s="144">
        <v>719444</v>
      </c>
      <c r="BD36" s="143">
        <f t="shared" si="1"/>
        <v>13160.733</v>
      </c>
      <c r="BE36" s="143">
        <f t="shared" si="1"/>
        <v>12085.445</v>
      </c>
      <c r="BF36" s="143">
        <f t="shared" si="1"/>
        <v>719.44399999999996</v>
      </c>
      <c r="BG36" s="153"/>
      <c r="BI36" s="147" t="s">
        <v>161</v>
      </c>
      <c r="BJ36" s="148">
        <v>10502584</v>
      </c>
      <c r="BK36" s="149">
        <v>6497490</v>
      </c>
      <c r="BL36" s="150">
        <v>3535101</v>
      </c>
      <c r="BM36" s="149">
        <f t="shared" ref="BM36:BO58" si="2">BJ36/1000</f>
        <v>10502.584000000001</v>
      </c>
      <c r="BN36" s="149">
        <f t="shared" si="2"/>
        <v>6497.49</v>
      </c>
      <c r="BO36" s="149">
        <f t="shared" si="2"/>
        <v>3535.1010000000001</v>
      </c>
    </row>
    <row r="37" spans="1:67">
      <c r="AZ37" s="153" t="s">
        <v>162</v>
      </c>
      <c r="BA37" s="143">
        <v>11892248</v>
      </c>
      <c r="BB37" s="143">
        <v>10928330</v>
      </c>
      <c r="BC37" s="144">
        <v>588100</v>
      </c>
      <c r="BD37" s="143">
        <f t="shared" si="1"/>
        <v>11892.248</v>
      </c>
      <c r="BE37" s="143">
        <f t="shared" si="1"/>
        <v>10928.33</v>
      </c>
      <c r="BF37" s="143">
        <f t="shared" si="1"/>
        <v>588.1</v>
      </c>
      <c r="BG37" s="153" t="s">
        <v>162</v>
      </c>
      <c r="BI37" s="147" t="s">
        <v>163</v>
      </c>
      <c r="BJ37" s="148">
        <v>7949826</v>
      </c>
      <c r="BK37" s="149">
        <v>5132908</v>
      </c>
      <c r="BL37" s="150">
        <v>2629195</v>
      </c>
      <c r="BM37" s="149">
        <f t="shared" si="2"/>
        <v>7949.826</v>
      </c>
      <c r="BN37" s="149">
        <f t="shared" si="2"/>
        <v>5132.9080000000004</v>
      </c>
      <c r="BO37" s="149">
        <f t="shared" si="2"/>
        <v>2629.1950000000002</v>
      </c>
    </row>
    <row r="38" spans="1:67">
      <c r="AZ38" s="153" t="s">
        <v>164</v>
      </c>
      <c r="BA38" s="143">
        <v>13723920</v>
      </c>
      <c r="BB38" s="143">
        <v>12592201</v>
      </c>
      <c r="BC38" s="144">
        <v>626752</v>
      </c>
      <c r="BD38" s="143">
        <f t="shared" si="1"/>
        <v>13723.92</v>
      </c>
      <c r="BE38" s="143">
        <f t="shared" si="1"/>
        <v>12592.200999999999</v>
      </c>
      <c r="BF38" s="143">
        <f t="shared" si="1"/>
        <v>626.75199999999995</v>
      </c>
      <c r="BG38" s="153"/>
      <c r="BI38" s="147" t="s">
        <v>165</v>
      </c>
      <c r="BJ38" s="148">
        <v>9903783</v>
      </c>
      <c r="BK38" s="149">
        <v>6552712</v>
      </c>
      <c r="BL38" s="150">
        <v>2946655</v>
      </c>
      <c r="BM38" s="149">
        <f t="shared" si="2"/>
        <v>9903.7829999999994</v>
      </c>
      <c r="BN38" s="149">
        <f t="shared" si="2"/>
        <v>6552.7120000000004</v>
      </c>
      <c r="BO38" s="149">
        <f t="shared" si="2"/>
        <v>2946.6550000000002</v>
      </c>
    </row>
    <row r="39" spans="1:67">
      <c r="AZ39" s="142" t="s">
        <v>166</v>
      </c>
      <c r="BA39" s="143">
        <v>15057259</v>
      </c>
      <c r="BB39" s="143">
        <v>13383339</v>
      </c>
      <c r="BC39" s="144">
        <v>1113615</v>
      </c>
      <c r="BD39" s="143">
        <f t="shared" si="1"/>
        <v>15057.259</v>
      </c>
      <c r="BE39" s="143">
        <f t="shared" si="1"/>
        <v>13383.339</v>
      </c>
      <c r="BF39" s="143">
        <f t="shared" si="1"/>
        <v>1113.615</v>
      </c>
      <c r="BG39" s="145" t="s">
        <v>167</v>
      </c>
      <c r="BI39" s="147" t="s">
        <v>168</v>
      </c>
      <c r="BJ39" s="148">
        <v>8984460</v>
      </c>
      <c r="BK39" s="149">
        <v>6130528</v>
      </c>
      <c r="BL39" s="150">
        <v>2500651</v>
      </c>
      <c r="BM39" s="149">
        <f t="shared" si="2"/>
        <v>8984.4599999999991</v>
      </c>
      <c r="BN39" s="149">
        <f t="shared" si="2"/>
        <v>6130.5280000000002</v>
      </c>
      <c r="BO39" s="149">
        <f t="shared" si="2"/>
        <v>2500.6509999999998</v>
      </c>
    </row>
    <row r="40" spans="1:67">
      <c r="AZ40" s="142" t="s">
        <v>169</v>
      </c>
      <c r="BA40" s="143">
        <v>10309360</v>
      </c>
      <c r="BB40" s="143">
        <v>9413587</v>
      </c>
      <c r="BC40" s="144">
        <v>674685</v>
      </c>
      <c r="BD40" s="143">
        <f t="shared" si="1"/>
        <v>10309.36</v>
      </c>
      <c r="BE40" s="143">
        <f t="shared" si="1"/>
        <v>9413.5869999999995</v>
      </c>
      <c r="BF40" s="143">
        <f t="shared" si="1"/>
        <v>674.68499999999995</v>
      </c>
      <c r="BI40" s="147" t="s">
        <v>170</v>
      </c>
      <c r="BJ40" s="148">
        <v>8927024</v>
      </c>
      <c r="BK40" s="149">
        <v>5925206</v>
      </c>
      <c r="BL40" s="150">
        <v>2618623</v>
      </c>
      <c r="BM40" s="149">
        <f t="shared" si="2"/>
        <v>8927.0239999999994</v>
      </c>
      <c r="BN40" s="149">
        <f t="shared" si="2"/>
        <v>5925.2060000000001</v>
      </c>
      <c r="BO40" s="149">
        <f t="shared" si="2"/>
        <v>2618.623</v>
      </c>
    </row>
    <row r="41" spans="1:67">
      <c r="AZ41" s="142" t="s">
        <v>171</v>
      </c>
      <c r="BA41" s="143">
        <v>13953181</v>
      </c>
      <c r="BB41" s="143">
        <v>12408257</v>
      </c>
      <c r="BC41" s="144">
        <v>1138152</v>
      </c>
      <c r="BD41" s="143">
        <v>13953.181</v>
      </c>
      <c r="BE41" s="143">
        <v>12408.257</v>
      </c>
      <c r="BF41" s="143">
        <v>1138.152</v>
      </c>
      <c r="BI41" s="147" t="s">
        <v>172</v>
      </c>
      <c r="BJ41" s="148">
        <v>9138928</v>
      </c>
      <c r="BK41" s="149">
        <v>5782702</v>
      </c>
      <c r="BL41" s="150">
        <v>2849656</v>
      </c>
      <c r="BM41" s="149">
        <f t="shared" si="2"/>
        <v>9138.9279999999999</v>
      </c>
      <c r="BN41" s="149">
        <f t="shared" si="2"/>
        <v>5782.7020000000002</v>
      </c>
      <c r="BO41" s="149">
        <f t="shared" si="2"/>
        <v>2849.6559999999999</v>
      </c>
    </row>
    <row r="42" spans="1:67">
      <c r="AZ42" s="142" t="s">
        <v>173</v>
      </c>
      <c r="BA42" s="143">
        <v>12325603</v>
      </c>
      <c r="BB42" s="143">
        <v>11245394</v>
      </c>
      <c r="BC42" s="144">
        <v>716530</v>
      </c>
      <c r="BD42" s="143">
        <v>12325.602999999999</v>
      </c>
      <c r="BE42" s="143">
        <v>11245.394</v>
      </c>
      <c r="BF42" s="143">
        <v>716.53</v>
      </c>
      <c r="BI42" s="147" t="s">
        <v>174</v>
      </c>
      <c r="BJ42" s="148">
        <v>8746229</v>
      </c>
      <c r="BK42" s="149">
        <v>6085706</v>
      </c>
      <c r="BL42" s="150">
        <v>2071806</v>
      </c>
      <c r="BM42" s="149">
        <f t="shared" si="2"/>
        <v>8746.2289999999994</v>
      </c>
      <c r="BN42" s="149">
        <f t="shared" si="2"/>
        <v>6085.7060000000001</v>
      </c>
      <c r="BO42" s="149">
        <f t="shared" si="2"/>
        <v>2071.806</v>
      </c>
    </row>
    <row r="43" spans="1:67">
      <c r="AZ43" s="142" t="s">
        <v>175</v>
      </c>
      <c r="BA43" s="143">
        <v>13012125</v>
      </c>
      <c r="BB43" s="143">
        <v>11750754</v>
      </c>
      <c r="BC43" s="144">
        <v>938855</v>
      </c>
      <c r="BD43" s="143">
        <v>13012</v>
      </c>
      <c r="BE43" s="143">
        <v>11751</v>
      </c>
      <c r="BF43" s="143">
        <v>938.85500000000002</v>
      </c>
      <c r="BI43" s="147" t="s">
        <v>176</v>
      </c>
      <c r="BJ43" s="148">
        <v>7777611</v>
      </c>
      <c r="BK43" s="149">
        <v>5684049</v>
      </c>
      <c r="BL43" s="150">
        <v>1684543</v>
      </c>
      <c r="BM43" s="149">
        <f t="shared" si="2"/>
        <v>7777.6109999999999</v>
      </c>
      <c r="BN43" s="149">
        <f t="shared" si="2"/>
        <v>5684.049</v>
      </c>
      <c r="BO43" s="149">
        <f t="shared" si="2"/>
        <v>1684.5429999999999</v>
      </c>
    </row>
    <row r="44" spans="1:67">
      <c r="AZ44" s="142" t="s">
        <v>177</v>
      </c>
      <c r="BA44" s="143">
        <v>13540379</v>
      </c>
      <c r="BB44" s="143">
        <v>12247744</v>
      </c>
      <c r="BC44" s="144">
        <v>986283</v>
      </c>
      <c r="BD44" s="143">
        <v>13540</v>
      </c>
      <c r="BE44" s="143">
        <v>12248</v>
      </c>
      <c r="BF44" s="143">
        <v>986</v>
      </c>
      <c r="BI44" s="147" t="s">
        <v>178</v>
      </c>
      <c r="BJ44" s="148">
        <v>9743924</v>
      </c>
      <c r="BK44" s="149">
        <v>6731112</v>
      </c>
      <c r="BL44" s="150">
        <v>2559841</v>
      </c>
      <c r="BM44" s="149">
        <f t="shared" si="2"/>
        <v>9743.9240000000009</v>
      </c>
      <c r="BN44" s="149">
        <f t="shared" si="2"/>
        <v>6731.1120000000001</v>
      </c>
      <c r="BO44" s="149">
        <f t="shared" si="2"/>
        <v>2559.8409999999999</v>
      </c>
    </row>
    <row r="45" spans="1:67">
      <c r="AZ45" s="142" t="s">
        <v>179</v>
      </c>
      <c r="BA45" s="143">
        <v>12688692</v>
      </c>
      <c r="BB45" s="143">
        <v>11495426</v>
      </c>
      <c r="BC45" s="144">
        <v>862180</v>
      </c>
      <c r="BD45" s="143">
        <v>12689</v>
      </c>
      <c r="BE45" s="143">
        <v>11495</v>
      </c>
      <c r="BF45" s="143">
        <v>862</v>
      </c>
      <c r="BI45" s="147" t="s">
        <v>180</v>
      </c>
      <c r="BJ45" s="148">
        <v>9265390</v>
      </c>
      <c r="BK45" s="149">
        <v>7462691</v>
      </c>
      <c r="BL45" s="150">
        <v>1463731</v>
      </c>
      <c r="BM45" s="149">
        <f t="shared" si="2"/>
        <v>9265.39</v>
      </c>
      <c r="BN45" s="149">
        <f t="shared" si="2"/>
        <v>7462.6909999999998</v>
      </c>
      <c r="BO45" s="149">
        <f t="shared" si="2"/>
        <v>1463.731</v>
      </c>
    </row>
    <row r="46" spans="1:67">
      <c r="AZ46" s="142" t="s">
        <v>181</v>
      </c>
      <c r="BA46" s="143">
        <v>13599327</v>
      </c>
      <c r="BB46" s="143">
        <v>12139538</v>
      </c>
      <c r="BC46" s="144">
        <v>1068943</v>
      </c>
      <c r="BD46" s="143">
        <v>13599</v>
      </c>
      <c r="BE46" s="143">
        <v>12140</v>
      </c>
      <c r="BF46" s="143">
        <v>1069</v>
      </c>
      <c r="BI46" s="147" t="s">
        <v>182</v>
      </c>
      <c r="BJ46" s="148">
        <v>6169541.5</v>
      </c>
      <c r="BK46" s="149">
        <v>4616060</v>
      </c>
      <c r="BL46" s="150">
        <v>1303227.5</v>
      </c>
      <c r="BM46" s="149">
        <f t="shared" si="2"/>
        <v>6169.5415000000003</v>
      </c>
      <c r="BN46" s="149">
        <f t="shared" si="2"/>
        <v>4616.0600000000004</v>
      </c>
      <c r="BO46" s="149">
        <f t="shared" si="2"/>
        <v>1303.2275</v>
      </c>
    </row>
    <row r="47" spans="1:67">
      <c r="AZ47" s="142" t="s">
        <v>183</v>
      </c>
      <c r="BA47" s="143">
        <v>12689729</v>
      </c>
      <c r="BB47" s="143">
        <v>11426438</v>
      </c>
      <c r="BC47" s="144">
        <v>959038</v>
      </c>
      <c r="BD47" s="143">
        <v>12690</v>
      </c>
      <c r="BE47" s="143">
        <v>11426</v>
      </c>
      <c r="BF47" s="143">
        <v>959</v>
      </c>
      <c r="BI47" s="165" t="s">
        <v>184</v>
      </c>
      <c r="BJ47" s="146">
        <v>6888624</v>
      </c>
      <c r="BK47" s="143">
        <v>4634432</v>
      </c>
      <c r="BL47" s="144">
        <v>1901783</v>
      </c>
      <c r="BM47" s="143">
        <f t="shared" si="2"/>
        <v>6888.6239999999998</v>
      </c>
      <c r="BN47" s="143">
        <f t="shared" si="2"/>
        <v>4634.4319999999998</v>
      </c>
      <c r="BO47" s="143">
        <f t="shared" si="2"/>
        <v>1901.7829999999999</v>
      </c>
    </row>
    <row r="48" spans="1:67">
      <c r="AZ48" s="142" t="s">
        <v>185</v>
      </c>
      <c r="BA48" s="143">
        <v>12058692</v>
      </c>
      <c r="BB48" s="143">
        <v>11109879</v>
      </c>
      <c r="BC48" s="144">
        <v>764343</v>
      </c>
      <c r="BD48" s="143">
        <v>12059</v>
      </c>
      <c r="BE48" s="143">
        <v>11110</v>
      </c>
      <c r="BF48" s="143">
        <v>764</v>
      </c>
      <c r="BI48" s="165" t="s">
        <v>186</v>
      </c>
      <c r="BJ48" s="151">
        <v>6464230</v>
      </c>
      <c r="BK48" s="151">
        <v>3871472</v>
      </c>
      <c r="BL48" s="152">
        <v>2344384</v>
      </c>
      <c r="BM48" s="143">
        <f t="shared" si="2"/>
        <v>6464.23</v>
      </c>
      <c r="BN48" s="143">
        <f t="shared" si="2"/>
        <v>3871.4720000000002</v>
      </c>
      <c r="BO48" s="143">
        <f t="shared" si="2"/>
        <v>2344.384</v>
      </c>
    </row>
    <row r="49" spans="52:67">
      <c r="AZ49" s="142" t="s">
        <v>187</v>
      </c>
      <c r="BA49" s="143">
        <v>13804680</v>
      </c>
      <c r="BB49" s="143">
        <v>12627020</v>
      </c>
      <c r="BC49" s="144">
        <v>917910</v>
      </c>
      <c r="BD49" s="143">
        <v>13805</v>
      </c>
      <c r="BE49" s="143">
        <v>12627</v>
      </c>
      <c r="BF49" s="143">
        <v>918</v>
      </c>
      <c r="BG49" s="145" t="s">
        <v>187</v>
      </c>
      <c r="BI49" s="165" t="s">
        <v>188</v>
      </c>
      <c r="BJ49" s="151">
        <v>8393603</v>
      </c>
      <c r="BK49" s="151">
        <v>4966324</v>
      </c>
      <c r="BL49" s="152">
        <v>3124378</v>
      </c>
      <c r="BM49" s="143">
        <f t="shared" si="2"/>
        <v>8393.6029999999992</v>
      </c>
      <c r="BN49" s="143">
        <f t="shared" si="2"/>
        <v>4966.3239999999996</v>
      </c>
      <c r="BO49" s="143">
        <f t="shared" si="2"/>
        <v>3124.3780000000002</v>
      </c>
    </row>
    <row r="50" spans="52:67">
      <c r="AZ50" s="142" t="s">
        <v>189</v>
      </c>
      <c r="BA50" s="143">
        <v>11903376</v>
      </c>
      <c r="BB50" s="143">
        <v>11297489</v>
      </c>
      <c r="BC50" s="144">
        <v>454570</v>
      </c>
      <c r="BD50" s="143">
        <v>11903</v>
      </c>
      <c r="BE50" s="143">
        <v>11297</v>
      </c>
      <c r="BF50" s="143">
        <v>455</v>
      </c>
      <c r="BI50" s="165" t="s">
        <v>190</v>
      </c>
      <c r="BJ50" s="146">
        <v>9311519</v>
      </c>
      <c r="BK50" s="143">
        <v>5330087</v>
      </c>
      <c r="BL50" s="144">
        <v>3565070</v>
      </c>
      <c r="BM50" s="143">
        <f t="shared" si="2"/>
        <v>9311.5190000000002</v>
      </c>
      <c r="BN50" s="143">
        <f t="shared" si="2"/>
        <v>5330.0870000000004</v>
      </c>
      <c r="BO50" s="143">
        <f t="shared" si="2"/>
        <v>3565.07</v>
      </c>
    </row>
    <row r="51" spans="52:67">
      <c r="AZ51" s="142" t="s">
        <v>191</v>
      </c>
      <c r="BA51" s="143">
        <v>11479512</v>
      </c>
      <c r="BB51" s="143">
        <v>10671207</v>
      </c>
      <c r="BC51" s="144">
        <v>651143</v>
      </c>
      <c r="BD51" s="143">
        <v>11480</v>
      </c>
      <c r="BE51" s="143">
        <v>10671</v>
      </c>
      <c r="BF51" s="143">
        <v>651</v>
      </c>
      <c r="BG51" s="145" t="s">
        <v>192</v>
      </c>
      <c r="BI51" s="165" t="s">
        <v>193</v>
      </c>
      <c r="BJ51" s="151">
        <v>8612590</v>
      </c>
      <c r="BK51" s="151">
        <v>5290798</v>
      </c>
      <c r="BL51" s="152">
        <v>2898672</v>
      </c>
      <c r="BM51" s="143">
        <f t="shared" si="2"/>
        <v>8612.59</v>
      </c>
      <c r="BN51" s="143">
        <f t="shared" si="2"/>
        <v>5290.7979999999998</v>
      </c>
      <c r="BO51" s="143">
        <f t="shared" si="2"/>
        <v>2898.672</v>
      </c>
    </row>
    <row r="52" spans="52:67">
      <c r="AZ52" s="142" t="s">
        <v>194</v>
      </c>
      <c r="BA52" s="143">
        <v>11068593</v>
      </c>
      <c r="BB52" s="143">
        <v>10206220</v>
      </c>
      <c r="BC52" s="144">
        <v>677499</v>
      </c>
      <c r="BD52" s="143">
        <v>11069</v>
      </c>
      <c r="BE52" s="143">
        <v>10206</v>
      </c>
      <c r="BF52" s="143">
        <v>677</v>
      </c>
      <c r="BI52" s="165" t="s">
        <v>195</v>
      </c>
      <c r="BJ52" s="151">
        <v>8262723</v>
      </c>
      <c r="BK52" s="151">
        <v>5084914</v>
      </c>
      <c r="BL52" s="152">
        <v>2864210</v>
      </c>
      <c r="BM52" s="143">
        <f t="shared" si="2"/>
        <v>8262.723</v>
      </c>
      <c r="BN52" s="143">
        <f t="shared" si="2"/>
        <v>5084.9139999999998</v>
      </c>
      <c r="BO52" s="143">
        <f t="shared" si="2"/>
        <v>2864.21</v>
      </c>
    </row>
    <row r="53" spans="52:67">
      <c r="AZ53" s="142" t="s">
        <v>196</v>
      </c>
      <c r="BA53" s="143">
        <v>14674134</v>
      </c>
      <c r="BB53" s="143">
        <v>13008025</v>
      </c>
      <c r="BC53" s="144">
        <v>1231026</v>
      </c>
      <c r="BD53" s="143">
        <v>14674</v>
      </c>
      <c r="BE53" s="143">
        <v>13008</v>
      </c>
      <c r="BF53" s="143">
        <v>1231</v>
      </c>
      <c r="BI53" s="165" t="s">
        <v>197</v>
      </c>
      <c r="BJ53" s="146">
        <v>9563307</v>
      </c>
      <c r="BK53" s="143">
        <v>5706837</v>
      </c>
      <c r="BL53" s="144">
        <v>3522238</v>
      </c>
      <c r="BM53" s="143">
        <f t="shared" si="2"/>
        <v>9563.3070000000007</v>
      </c>
      <c r="BN53" s="143">
        <f t="shared" si="2"/>
        <v>5706.8370000000004</v>
      </c>
      <c r="BO53" s="143">
        <f t="shared" si="2"/>
        <v>3522.2379999999998</v>
      </c>
    </row>
    <row r="54" spans="52:67">
      <c r="AZ54" s="142" t="s">
        <v>198</v>
      </c>
      <c r="BA54" s="143">
        <v>10435246</v>
      </c>
      <c r="BB54" s="143">
        <v>9367580</v>
      </c>
      <c r="BC54" s="144">
        <v>635906</v>
      </c>
      <c r="BD54" s="143">
        <v>10435</v>
      </c>
      <c r="BE54" s="143">
        <v>9368</v>
      </c>
      <c r="BF54" s="143">
        <v>636</v>
      </c>
      <c r="BI54" s="165" t="s">
        <v>199</v>
      </c>
      <c r="BJ54" s="151">
        <v>9345055</v>
      </c>
      <c r="BK54" s="151">
        <v>5730547</v>
      </c>
      <c r="BL54" s="152">
        <v>3255113</v>
      </c>
      <c r="BM54" s="143">
        <f t="shared" si="2"/>
        <v>9345.0550000000003</v>
      </c>
      <c r="BN54" s="143">
        <f t="shared" si="2"/>
        <v>5730.5469999999996</v>
      </c>
      <c r="BO54" s="143">
        <f t="shared" si="2"/>
        <v>3255.1129999999998</v>
      </c>
    </row>
    <row r="55" spans="52:67">
      <c r="AZ55" s="142" t="s">
        <v>200</v>
      </c>
      <c r="BA55" s="143">
        <v>11701189</v>
      </c>
      <c r="BB55" s="143">
        <v>10308851</v>
      </c>
      <c r="BC55" s="144">
        <v>856539</v>
      </c>
      <c r="BD55" s="143">
        <v>11701</v>
      </c>
      <c r="BE55" s="143">
        <v>10309</v>
      </c>
      <c r="BF55" s="143">
        <v>857</v>
      </c>
      <c r="BI55" s="165" t="s">
        <v>201</v>
      </c>
      <c r="BJ55" s="151">
        <v>9517006</v>
      </c>
      <c r="BK55" s="151">
        <v>5749648</v>
      </c>
      <c r="BL55" s="152">
        <v>3453717</v>
      </c>
      <c r="BM55" s="143">
        <f t="shared" si="2"/>
        <v>9517.0059999999994</v>
      </c>
      <c r="BN55" s="143">
        <f t="shared" si="2"/>
        <v>5749.6480000000001</v>
      </c>
      <c r="BO55" s="143">
        <f t="shared" si="2"/>
        <v>3453.7170000000001</v>
      </c>
    </row>
    <row r="56" spans="52:67">
      <c r="AZ56" s="142" t="s">
        <v>202</v>
      </c>
      <c r="BA56" s="143">
        <v>13044633</v>
      </c>
      <c r="BB56" s="143">
        <v>11138675</v>
      </c>
      <c r="BC56" s="144">
        <v>1229234</v>
      </c>
      <c r="BD56" s="143">
        <v>13045</v>
      </c>
      <c r="BE56" s="143">
        <v>11139</v>
      </c>
      <c r="BF56" s="143">
        <v>1229</v>
      </c>
      <c r="BI56" s="165" t="s">
        <v>203</v>
      </c>
      <c r="BJ56" s="146">
        <v>9089255</v>
      </c>
      <c r="BK56" s="143">
        <v>6452391</v>
      </c>
      <c r="BL56" s="144">
        <v>2265033</v>
      </c>
      <c r="BM56" s="143">
        <f t="shared" si="2"/>
        <v>9089.2549999999992</v>
      </c>
      <c r="BN56" s="143">
        <f t="shared" si="2"/>
        <v>6452.3909999999996</v>
      </c>
      <c r="BO56" s="143">
        <f t="shared" si="2"/>
        <v>2265.0329999999999</v>
      </c>
    </row>
    <row r="57" spans="52:67">
      <c r="AZ57" s="142" t="s">
        <v>204</v>
      </c>
      <c r="BA57" s="143">
        <v>12087459</v>
      </c>
      <c r="BB57" s="143">
        <v>10745755</v>
      </c>
      <c r="BC57" s="144">
        <v>946464</v>
      </c>
      <c r="BD57" s="143">
        <v>12087</v>
      </c>
      <c r="BE57" s="143">
        <v>10746</v>
      </c>
      <c r="BF57" s="143">
        <v>946</v>
      </c>
      <c r="BI57" s="165" t="s">
        <v>205</v>
      </c>
      <c r="BJ57" s="151">
        <v>8902795</v>
      </c>
      <c r="BK57" s="151">
        <v>6679218</v>
      </c>
      <c r="BL57" s="152">
        <v>1855182</v>
      </c>
      <c r="BM57" s="143">
        <f t="shared" si="2"/>
        <v>8902.7950000000001</v>
      </c>
      <c r="BN57" s="143">
        <f t="shared" si="2"/>
        <v>6679.2179999999998</v>
      </c>
      <c r="BO57" s="143">
        <f t="shared" si="2"/>
        <v>1855.182</v>
      </c>
    </row>
    <row r="58" spans="52:67">
      <c r="AZ58" s="142" t="s">
        <v>206</v>
      </c>
      <c r="BA58" s="143">
        <v>13052880</v>
      </c>
      <c r="BB58" s="143">
        <v>11344359</v>
      </c>
      <c r="BC58" s="144">
        <v>1288795</v>
      </c>
      <c r="BD58" s="143">
        <v>13053</v>
      </c>
      <c r="BE58" s="143">
        <v>11344</v>
      </c>
      <c r="BF58" s="143">
        <v>1289</v>
      </c>
      <c r="BI58" s="165" t="s">
        <v>207</v>
      </c>
      <c r="BJ58" s="151">
        <v>8822354</v>
      </c>
      <c r="BK58" s="151">
        <v>7110271</v>
      </c>
      <c r="BL58" s="152">
        <v>1349071</v>
      </c>
      <c r="BM58" s="143">
        <f t="shared" si="2"/>
        <v>8822.3539999999994</v>
      </c>
      <c r="BN58" s="143">
        <f t="shared" si="2"/>
        <v>7110.2709999999997</v>
      </c>
      <c r="BO58" s="143">
        <f t="shared" si="2"/>
        <v>1349.0709999999999</v>
      </c>
    </row>
    <row r="59" spans="52:67">
      <c r="AZ59" s="142" t="s">
        <v>208</v>
      </c>
      <c r="BA59" s="143">
        <v>12860096</v>
      </c>
      <c r="BB59" s="143">
        <v>11480239</v>
      </c>
      <c r="BC59" s="144">
        <v>1034277</v>
      </c>
      <c r="BD59" s="143">
        <v>12860</v>
      </c>
      <c r="BE59" s="143">
        <v>11480</v>
      </c>
      <c r="BF59" s="143">
        <v>1034</v>
      </c>
    </row>
    <row r="60" spans="52:67">
      <c r="AZ60" s="142" t="s">
        <v>209</v>
      </c>
      <c r="BA60" s="143">
        <v>11794593</v>
      </c>
      <c r="BB60" s="143">
        <v>10394002</v>
      </c>
      <c r="BC60" s="144">
        <v>1134899</v>
      </c>
      <c r="BD60" s="143">
        <v>11795</v>
      </c>
      <c r="BE60" s="143">
        <v>10394</v>
      </c>
      <c r="BF60" s="143">
        <v>1135</v>
      </c>
      <c r="BI60" s="145" t="s">
        <v>210</v>
      </c>
      <c r="BJ60" s="146">
        <v>9848195</v>
      </c>
      <c r="BK60" s="143">
        <v>7887411</v>
      </c>
      <c r="BL60" s="144">
        <v>1528451</v>
      </c>
      <c r="BM60" s="143">
        <v>9848.1949999999997</v>
      </c>
      <c r="BN60" s="143">
        <v>7887.4110000000001</v>
      </c>
      <c r="BO60" s="143">
        <v>1528.451</v>
      </c>
    </row>
    <row r="61" spans="52:67">
      <c r="AZ61" s="142" t="s">
        <v>211</v>
      </c>
      <c r="BA61" s="143">
        <v>12547983</v>
      </c>
      <c r="BB61" s="143">
        <v>11372732</v>
      </c>
      <c r="BC61" s="144">
        <v>864305</v>
      </c>
      <c r="BD61" s="143">
        <v>12548</v>
      </c>
      <c r="BE61" s="143">
        <v>11373</v>
      </c>
      <c r="BF61" s="143">
        <v>864</v>
      </c>
      <c r="BG61" s="145" t="s">
        <v>211</v>
      </c>
      <c r="BI61" s="145" t="s">
        <v>212</v>
      </c>
      <c r="BJ61" s="146">
        <v>11440124</v>
      </c>
      <c r="BK61" s="143">
        <v>8373552</v>
      </c>
      <c r="BL61" s="144">
        <v>2009930</v>
      </c>
      <c r="BM61" s="143">
        <v>11440.124</v>
      </c>
      <c r="BN61" s="143">
        <v>8373.5519999999997</v>
      </c>
      <c r="BO61" s="143">
        <v>2009.93</v>
      </c>
    </row>
    <row r="62" spans="52:67">
      <c r="AZ62" s="142" t="s">
        <v>213</v>
      </c>
      <c r="BA62" s="143">
        <v>11425019</v>
      </c>
      <c r="BB62" s="143">
        <v>10385172</v>
      </c>
      <c r="BC62" s="144">
        <v>780805</v>
      </c>
      <c r="BD62" s="143">
        <v>11425</v>
      </c>
      <c r="BE62" s="143">
        <v>10385</v>
      </c>
      <c r="BF62" s="143">
        <v>781</v>
      </c>
      <c r="BI62" s="145" t="s">
        <v>214</v>
      </c>
      <c r="BJ62" s="146">
        <v>11089716</v>
      </c>
      <c r="BK62" s="143">
        <v>8437078</v>
      </c>
      <c r="BL62" s="144">
        <v>2046398</v>
      </c>
      <c r="BM62" s="143">
        <v>11089.716</v>
      </c>
      <c r="BN62" s="143">
        <v>8437.0779999999995</v>
      </c>
      <c r="BO62" s="143">
        <v>2046.3979999999999</v>
      </c>
    </row>
    <row r="63" spans="52:67">
      <c r="AZ63" s="142" t="s">
        <v>215</v>
      </c>
      <c r="BA63" s="143">
        <v>14952832</v>
      </c>
      <c r="BB63" s="143">
        <v>12723285</v>
      </c>
      <c r="BC63" s="144">
        <v>1915917</v>
      </c>
      <c r="BD63" s="143">
        <v>14953</v>
      </c>
      <c r="BE63" s="143">
        <v>12723</v>
      </c>
      <c r="BF63" s="143">
        <v>1916</v>
      </c>
      <c r="BG63" s="145" t="s">
        <v>216</v>
      </c>
      <c r="BI63" s="145" t="s">
        <v>217</v>
      </c>
      <c r="BJ63" s="146">
        <v>11574838</v>
      </c>
      <c r="BK63" s="143">
        <v>10107235</v>
      </c>
      <c r="BL63" s="144">
        <v>987897</v>
      </c>
      <c r="BM63" s="143">
        <v>11574.838</v>
      </c>
      <c r="BN63" s="143">
        <v>10107.235000000001</v>
      </c>
      <c r="BO63" s="143">
        <v>987.89700000000005</v>
      </c>
    </row>
    <row r="64" spans="52:67">
      <c r="AZ64" s="142" t="s">
        <v>218</v>
      </c>
      <c r="BA64" s="143">
        <v>11160283</v>
      </c>
      <c r="BB64" s="143">
        <v>9050438</v>
      </c>
      <c r="BC64" s="144">
        <v>1815724</v>
      </c>
      <c r="BD64" s="143">
        <v>11160</v>
      </c>
      <c r="BE64" s="143">
        <v>9050</v>
      </c>
      <c r="BF64" s="143">
        <v>1816</v>
      </c>
      <c r="BI64" s="145" t="s">
        <v>219</v>
      </c>
      <c r="BJ64" s="146">
        <v>8968254</v>
      </c>
      <c r="BK64" s="143">
        <v>7979268</v>
      </c>
      <c r="BL64" s="144">
        <v>710861</v>
      </c>
      <c r="BM64" s="143">
        <v>8968.2540000000008</v>
      </c>
      <c r="BN64" s="143">
        <v>7979.268</v>
      </c>
      <c r="BO64" s="143">
        <v>710.86099999999999</v>
      </c>
    </row>
    <row r="65" spans="52:67">
      <c r="AZ65" s="142">
        <v>10703</v>
      </c>
      <c r="BA65" s="143">
        <v>15467542</v>
      </c>
      <c r="BB65" s="143">
        <v>13226150</v>
      </c>
      <c r="BC65" s="144">
        <v>1892840</v>
      </c>
      <c r="BD65" s="143">
        <v>15468</v>
      </c>
      <c r="BE65" s="143">
        <v>13226</v>
      </c>
      <c r="BF65" s="143">
        <v>1893</v>
      </c>
      <c r="BI65" s="145" t="s">
        <v>220</v>
      </c>
      <c r="BJ65" s="146">
        <v>10612523</v>
      </c>
      <c r="BK65" s="143">
        <v>9088091</v>
      </c>
      <c r="BL65" s="144">
        <v>1137645</v>
      </c>
      <c r="BM65" s="143">
        <v>10612.522999999999</v>
      </c>
      <c r="BN65" s="143">
        <v>9088.0910000000003</v>
      </c>
      <c r="BO65" s="143">
        <v>1137.645</v>
      </c>
    </row>
    <row r="66" spans="52:67">
      <c r="AZ66" s="142" t="s">
        <v>221</v>
      </c>
      <c r="BA66" s="143">
        <v>13628822</v>
      </c>
      <c r="BB66" s="143">
        <v>11874360</v>
      </c>
      <c r="BC66" s="144">
        <v>1374412</v>
      </c>
      <c r="BD66" s="143">
        <v>13629</v>
      </c>
      <c r="BE66" s="143">
        <v>11874</v>
      </c>
      <c r="BF66" s="143">
        <v>1374</v>
      </c>
      <c r="BI66" s="145" t="s">
        <v>222</v>
      </c>
      <c r="BJ66" s="146">
        <v>9969199</v>
      </c>
      <c r="BK66" s="143">
        <v>8903779</v>
      </c>
      <c r="BL66" s="144">
        <v>826804</v>
      </c>
      <c r="BM66" s="143">
        <v>9969.1990000000005</v>
      </c>
      <c r="BN66" s="143">
        <v>8903.7790000000005</v>
      </c>
      <c r="BO66" s="143">
        <v>826.80399999999997</v>
      </c>
    </row>
    <row r="67" spans="52:67">
      <c r="AZ67" s="142" t="s">
        <v>223</v>
      </c>
      <c r="BA67" s="143">
        <v>15594183</v>
      </c>
      <c r="BB67" s="143">
        <v>13665253</v>
      </c>
      <c r="BC67" s="144">
        <v>1863831</v>
      </c>
      <c r="BD67" s="143">
        <v>15994</v>
      </c>
      <c r="BE67" s="143">
        <v>13665</v>
      </c>
      <c r="BF67" s="143">
        <v>1864</v>
      </c>
      <c r="BI67" s="145" t="s">
        <v>224</v>
      </c>
      <c r="BJ67" s="146">
        <v>9683885</v>
      </c>
      <c r="BK67" s="143">
        <v>8561660</v>
      </c>
      <c r="BL67" s="144">
        <v>885738</v>
      </c>
      <c r="BM67" s="143">
        <v>9683.8850000000002</v>
      </c>
      <c r="BN67" s="143">
        <v>8561.66</v>
      </c>
      <c r="BO67" s="143">
        <v>885.73800000000006</v>
      </c>
    </row>
    <row r="68" spans="52:67">
      <c r="AZ68" s="142">
        <v>10706</v>
      </c>
      <c r="BA68" s="143">
        <v>14726322</v>
      </c>
      <c r="BB68" s="143">
        <v>12968373</v>
      </c>
      <c r="BC68" s="144">
        <v>1351297</v>
      </c>
      <c r="BD68" s="143">
        <v>14726</v>
      </c>
      <c r="BE68" s="143">
        <v>12968</v>
      </c>
      <c r="BF68" s="143">
        <v>1351</v>
      </c>
      <c r="BI68" s="145" t="s">
        <v>225</v>
      </c>
      <c r="BJ68" s="146">
        <v>8165684</v>
      </c>
      <c r="BK68" s="143">
        <v>7345199</v>
      </c>
      <c r="BL68" s="144">
        <v>440191</v>
      </c>
      <c r="BM68" s="143">
        <v>8165.6840000000002</v>
      </c>
      <c r="BN68" s="143">
        <v>7345.1989999999996</v>
      </c>
      <c r="BO68" s="143">
        <v>440.19099999999997</v>
      </c>
    </row>
    <row r="69" spans="52:67">
      <c r="AZ69" s="142" t="s">
        <v>226</v>
      </c>
      <c r="BA69" s="143">
        <v>14784420</v>
      </c>
      <c r="BB69" s="143">
        <v>13247989</v>
      </c>
      <c r="BC69" s="144">
        <v>1117395</v>
      </c>
      <c r="BD69" s="143">
        <v>14784</v>
      </c>
      <c r="BE69" s="143">
        <v>13248</v>
      </c>
      <c r="BF69" s="143">
        <v>1117</v>
      </c>
      <c r="BI69" s="145" t="s">
        <v>98</v>
      </c>
      <c r="BJ69" s="146">
        <v>11713699</v>
      </c>
      <c r="BK69" s="143">
        <v>10776315</v>
      </c>
      <c r="BL69" s="144">
        <v>606026</v>
      </c>
      <c r="BM69" s="143">
        <v>11713.699000000001</v>
      </c>
      <c r="BN69" s="143">
        <v>10776.315000000001</v>
      </c>
      <c r="BO69" s="143">
        <v>606.02599999999995</v>
      </c>
    </row>
    <row r="70" spans="52:67">
      <c r="AZ70" s="142" t="s">
        <v>227</v>
      </c>
      <c r="BA70" s="143">
        <v>15373806</v>
      </c>
      <c r="BB70" s="143">
        <v>13743586</v>
      </c>
      <c r="BC70" s="144">
        <v>1192425</v>
      </c>
      <c r="BD70" s="143">
        <v>15374</v>
      </c>
      <c r="BE70" s="143">
        <v>13744</v>
      </c>
      <c r="BF70" s="143">
        <v>1192</v>
      </c>
      <c r="BI70" s="145" t="s">
        <v>104</v>
      </c>
      <c r="BJ70" s="146">
        <v>11715533</v>
      </c>
      <c r="BK70" s="143">
        <v>10698044</v>
      </c>
      <c r="BL70" s="144">
        <v>649559</v>
      </c>
      <c r="BM70" s="143">
        <v>11715.532999999999</v>
      </c>
      <c r="BN70" s="143">
        <v>10698.044</v>
      </c>
      <c r="BO70" s="143">
        <v>649.55899999999997</v>
      </c>
    </row>
    <row r="71" spans="52:67">
      <c r="AZ71" s="142" t="s">
        <v>228</v>
      </c>
      <c r="BA71" s="143">
        <v>12793512</v>
      </c>
      <c r="BB71" s="143">
        <v>11398214</v>
      </c>
      <c r="BC71" s="144">
        <v>1093111</v>
      </c>
      <c r="BD71" s="143">
        <v>12794</v>
      </c>
      <c r="BE71" s="143">
        <v>11398</v>
      </c>
      <c r="BF71" s="143">
        <v>1093</v>
      </c>
      <c r="BI71" s="145" t="s">
        <v>110</v>
      </c>
      <c r="BJ71" s="146">
        <v>11656347</v>
      </c>
      <c r="BK71" s="143">
        <v>10727910</v>
      </c>
      <c r="BL71" s="144">
        <v>547766</v>
      </c>
      <c r="BM71" s="143">
        <v>11656.347</v>
      </c>
      <c r="BN71" s="143">
        <v>10727.91</v>
      </c>
      <c r="BO71" s="143">
        <v>547.76599999999996</v>
      </c>
    </row>
    <row r="72" spans="52:67">
      <c r="AZ72" s="142" t="s">
        <v>229</v>
      </c>
      <c r="BA72" s="143">
        <v>15072152</v>
      </c>
      <c r="BB72" s="143">
        <v>13139781</v>
      </c>
      <c r="BC72" s="144">
        <v>1398831</v>
      </c>
      <c r="BD72" s="143">
        <v>15072</v>
      </c>
      <c r="BE72" s="143">
        <v>13140</v>
      </c>
      <c r="BF72" s="143">
        <v>1399</v>
      </c>
      <c r="BI72" s="145" t="s">
        <v>116</v>
      </c>
      <c r="BJ72" s="146">
        <v>10888925</v>
      </c>
      <c r="BK72" s="143">
        <v>10162943</v>
      </c>
      <c r="BL72" s="144">
        <v>347454</v>
      </c>
      <c r="BM72" s="143">
        <v>10888.924999999999</v>
      </c>
      <c r="BN72" s="143">
        <v>10162.942999999999</v>
      </c>
      <c r="BO72" s="143">
        <v>347.45400000000001</v>
      </c>
    </row>
    <row r="73" spans="52:67">
      <c r="AZ73" s="142" t="s">
        <v>230</v>
      </c>
      <c r="BA73" s="143">
        <v>14930492</v>
      </c>
      <c r="BB73" s="143">
        <v>12916600</v>
      </c>
      <c r="BC73" s="144">
        <v>1700212</v>
      </c>
      <c r="BD73" s="143">
        <v>14930</v>
      </c>
      <c r="BE73" s="143">
        <v>12917</v>
      </c>
      <c r="BF73" s="143">
        <v>1700</v>
      </c>
      <c r="BG73" s="145" t="s">
        <v>231</v>
      </c>
      <c r="BI73" s="145" t="s">
        <v>118</v>
      </c>
      <c r="BJ73" s="146">
        <v>17205163</v>
      </c>
      <c r="BK73" s="143">
        <v>16306900</v>
      </c>
      <c r="BL73" s="144">
        <v>500675</v>
      </c>
      <c r="BM73" s="143">
        <v>17205.163</v>
      </c>
      <c r="BN73" s="143">
        <v>16306.9</v>
      </c>
      <c r="BO73" s="143">
        <v>500.67500000000001</v>
      </c>
    </row>
    <row r="74" spans="52:67">
      <c r="AZ74" s="142" t="s">
        <v>232</v>
      </c>
      <c r="BA74" s="143">
        <v>13576418</v>
      </c>
      <c r="BB74" s="143">
        <v>11793771</v>
      </c>
      <c r="BC74" s="144">
        <v>1568111</v>
      </c>
      <c r="BD74" s="143">
        <v>13576</v>
      </c>
      <c r="BE74" s="143">
        <v>11794</v>
      </c>
      <c r="BF74" s="143">
        <v>1568</v>
      </c>
      <c r="BI74" s="145" t="s">
        <v>120</v>
      </c>
      <c r="BJ74" s="146">
        <v>13659581</v>
      </c>
      <c r="BK74" s="143">
        <v>12781739</v>
      </c>
      <c r="BL74" s="144">
        <v>441207</v>
      </c>
      <c r="BM74" s="143">
        <v>13659.581</v>
      </c>
      <c r="BN74" s="143">
        <v>12781.739</v>
      </c>
      <c r="BO74" s="143">
        <v>441.20699999999999</v>
      </c>
    </row>
    <row r="75" spans="52:67">
      <c r="AZ75" s="142" t="s">
        <v>233</v>
      </c>
      <c r="BA75" s="143">
        <v>16956581</v>
      </c>
      <c r="BB75" s="143">
        <v>14848223</v>
      </c>
      <c r="BC75" s="144">
        <v>1886282</v>
      </c>
      <c r="BD75" s="143">
        <v>16957</v>
      </c>
      <c r="BE75" s="143">
        <v>14848</v>
      </c>
      <c r="BF75" s="143">
        <v>1886</v>
      </c>
      <c r="BG75" s="145" t="s">
        <v>234</v>
      </c>
      <c r="BI75" s="145" t="s">
        <v>122</v>
      </c>
      <c r="BJ75" s="146">
        <v>14599945</v>
      </c>
      <c r="BK75" s="143">
        <v>13114019</v>
      </c>
      <c r="BL75" s="144">
        <v>771179</v>
      </c>
      <c r="BM75" s="143">
        <v>14599.945</v>
      </c>
      <c r="BN75" s="143">
        <v>13114.019</v>
      </c>
      <c r="BO75" s="143">
        <v>771.17899999999997</v>
      </c>
    </row>
    <row r="76" spans="52:67">
      <c r="AZ76" s="142" t="s">
        <v>235</v>
      </c>
      <c r="BA76" s="143">
        <v>10791310</v>
      </c>
      <c r="BB76" s="143">
        <v>9882005</v>
      </c>
      <c r="BC76" s="144">
        <v>786566</v>
      </c>
      <c r="BD76" s="143">
        <v>10791</v>
      </c>
      <c r="BE76" s="143">
        <v>9882</v>
      </c>
      <c r="BF76" s="143">
        <v>787</v>
      </c>
      <c r="BI76" s="145" t="s">
        <v>124</v>
      </c>
      <c r="BJ76" s="146">
        <v>13973265</v>
      </c>
      <c r="BK76" s="143">
        <v>12679576</v>
      </c>
      <c r="BL76" s="144">
        <v>605394</v>
      </c>
      <c r="BM76" s="143">
        <v>13973.264999999999</v>
      </c>
      <c r="BN76" s="143">
        <v>12679.575999999999</v>
      </c>
      <c r="BO76" s="143">
        <v>605.39400000000001</v>
      </c>
    </row>
    <row r="77" spans="52:67">
      <c r="AZ77" s="142" t="s">
        <v>236</v>
      </c>
      <c r="BA77" s="143">
        <v>14807200</v>
      </c>
      <c r="BB77" s="143">
        <v>12647589</v>
      </c>
      <c r="BC77" s="144">
        <v>1980846</v>
      </c>
      <c r="BD77" s="143">
        <v>14807</v>
      </c>
      <c r="BE77" s="143">
        <v>12648</v>
      </c>
      <c r="BF77" s="143">
        <v>1981</v>
      </c>
      <c r="BI77" s="145" t="s">
        <v>126</v>
      </c>
      <c r="BJ77" s="146">
        <v>12020442</v>
      </c>
      <c r="BK77" s="143">
        <v>10624448</v>
      </c>
      <c r="BL77" s="144">
        <v>748472</v>
      </c>
      <c r="BM77" s="143">
        <v>12020.441999999999</v>
      </c>
      <c r="BN77" s="143">
        <v>10624.448</v>
      </c>
      <c r="BO77" s="143">
        <v>748.47199999999998</v>
      </c>
    </row>
    <row r="78" spans="52:67">
      <c r="AZ78" s="142" t="s">
        <v>237</v>
      </c>
      <c r="BA78" s="143">
        <v>13787706</v>
      </c>
      <c r="BB78" s="143">
        <v>12299442</v>
      </c>
      <c r="BC78" s="144">
        <v>1333389</v>
      </c>
      <c r="BD78" s="143">
        <v>13788</v>
      </c>
      <c r="BE78" s="143">
        <v>12299</v>
      </c>
      <c r="BF78" s="143">
        <v>1333</v>
      </c>
      <c r="BI78" s="145" t="s">
        <v>128</v>
      </c>
      <c r="BJ78" s="146">
        <v>11432368</v>
      </c>
      <c r="BK78" s="143">
        <v>10364627</v>
      </c>
      <c r="BL78" s="144">
        <v>620047</v>
      </c>
      <c r="BM78" s="143">
        <v>11432.368</v>
      </c>
      <c r="BN78" s="143">
        <v>10364.627</v>
      </c>
      <c r="BO78" s="143">
        <v>620.04700000000003</v>
      </c>
    </row>
    <row r="79" spans="52:67">
      <c r="AZ79" s="142" t="s">
        <v>238</v>
      </c>
      <c r="BA79" s="143">
        <v>16264561</v>
      </c>
      <c r="BB79" s="143">
        <v>13457331</v>
      </c>
      <c r="BC79" s="144">
        <v>2551316</v>
      </c>
      <c r="BD79" s="143">
        <v>16265</v>
      </c>
      <c r="BE79" s="143">
        <v>13457</v>
      </c>
      <c r="BF79" s="143">
        <v>2551</v>
      </c>
      <c r="BI79" s="145" t="s">
        <v>130</v>
      </c>
      <c r="BJ79" s="146">
        <v>12755431</v>
      </c>
      <c r="BK79" s="143">
        <v>11467656</v>
      </c>
      <c r="BL79" s="144">
        <v>700966</v>
      </c>
      <c r="BM79" s="143">
        <v>12755.431</v>
      </c>
      <c r="BN79" s="143">
        <v>11467.656000000001</v>
      </c>
      <c r="BO79" s="143">
        <v>700.96600000000001</v>
      </c>
    </row>
    <row r="80" spans="52:67">
      <c r="AZ80" s="142" t="s">
        <v>239</v>
      </c>
      <c r="BA80" s="143">
        <v>13983519</v>
      </c>
      <c r="BB80" s="143">
        <v>11729035</v>
      </c>
      <c r="BC80" s="144">
        <v>1996487</v>
      </c>
      <c r="BD80" s="143">
        <v>13984</v>
      </c>
      <c r="BE80" s="143">
        <v>11729</v>
      </c>
      <c r="BF80" s="143">
        <v>1996</v>
      </c>
      <c r="BI80" s="142" t="s">
        <v>132</v>
      </c>
      <c r="BJ80" s="143">
        <v>12013190</v>
      </c>
      <c r="BK80" s="143">
        <v>11016323</v>
      </c>
      <c r="BL80" s="144">
        <v>529477</v>
      </c>
      <c r="BM80" s="143">
        <f t="shared" ref="BM80:BO87" si="3">BJ80/1000</f>
        <v>12013.19</v>
      </c>
      <c r="BN80" s="143">
        <f t="shared" si="3"/>
        <v>11016.323</v>
      </c>
      <c r="BO80" s="143">
        <f t="shared" si="3"/>
        <v>529.47699999999998</v>
      </c>
    </row>
    <row r="81" spans="52:67">
      <c r="AZ81" s="142" t="s">
        <v>240</v>
      </c>
      <c r="BA81" s="143">
        <v>15595455</v>
      </c>
      <c r="BB81" s="143">
        <v>13765873</v>
      </c>
      <c r="BC81" s="144">
        <v>1521931</v>
      </c>
      <c r="BD81" s="143">
        <v>15595</v>
      </c>
      <c r="BE81" s="143">
        <v>13766</v>
      </c>
      <c r="BF81" s="143">
        <v>1522</v>
      </c>
      <c r="BI81" s="142" t="s">
        <v>134</v>
      </c>
      <c r="BJ81" s="143">
        <v>14535390</v>
      </c>
      <c r="BK81" s="143">
        <v>13367321</v>
      </c>
      <c r="BL81" s="144">
        <v>672338</v>
      </c>
      <c r="BM81" s="143">
        <f t="shared" si="3"/>
        <v>14535.39</v>
      </c>
      <c r="BN81" s="143">
        <f t="shared" si="3"/>
        <v>13367.321</v>
      </c>
      <c r="BO81" s="143">
        <f t="shared" si="3"/>
        <v>672.33799999999997</v>
      </c>
    </row>
    <row r="82" spans="52:67">
      <c r="AZ82" s="142" t="s">
        <v>241</v>
      </c>
      <c r="BA82" s="143">
        <v>15533979</v>
      </c>
      <c r="BB82" s="143">
        <v>12453079</v>
      </c>
      <c r="BC82" s="144">
        <v>2726357</v>
      </c>
      <c r="BD82" s="143">
        <v>15534</v>
      </c>
      <c r="BE82" s="143">
        <v>12453</v>
      </c>
      <c r="BF82" s="143">
        <v>2726</v>
      </c>
      <c r="BI82" s="142" t="s">
        <v>136</v>
      </c>
      <c r="BJ82" s="151">
        <v>13986038</v>
      </c>
      <c r="BK82" s="151">
        <v>12836457</v>
      </c>
      <c r="BL82" s="152">
        <v>640597</v>
      </c>
      <c r="BM82" s="143">
        <f t="shared" si="3"/>
        <v>13986.038</v>
      </c>
      <c r="BN82" s="143">
        <f t="shared" si="3"/>
        <v>12836.457</v>
      </c>
      <c r="BO82" s="143">
        <f t="shared" si="3"/>
        <v>640.59699999999998</v>
      </c>
    </row>
    <row r="83" spans="52:67">
      <c r="AZ83" s="142" t="s">
        <v>242</v>
      </c>
      <c r="BA83" s="143">
        <v>14034564</v>
      </c>
      <c r="BB83" s="143">
        <v>12271438</v>
      </c>
      <c r="BC83" s="144">
        <v>1470414</v>
      </c>
      <c r="BD83" s="143">
        <f>+BA83/1000</f>
        <v>14034.564</v>
      </c>
      <c r="BE83" s="143">
        <f>+BB83/1000</f>
        <v>12271.438</v>
      </c>
      <c r="BF83" s="143">
        <f>+BC83/1000</f>
        <v>1470.414</v>
      </c>
      <c r="BI83" s="142" t="s">
        <v>138</v>
      </c>
      <c r="BJ83" s="143">
        <v>12828289</v>
      </c>
      <c r="BK83" s="143">
        <v>12047414</v>
      </c>
      <c r="BL83" s="144">
        <v>441537</v>
      </c>
      <c r="BM83" s="143">
        <f t="shared" si="3"/>
        <v>12828.289000000001</v>
      </c>
      <c r="BN83" s="143">
        <f t="shared" si="3"/>
        <v>12047.414000000001</v>
      </c>
      <c r="BO83" s="143">
        <f t="shared" si="3"/>
        <v>441.53699999999998</v>
      </c>
    </row>
    <row r="84" spans="52:67">
      <c r="AZ84" s="142" t="s">
        <v>243</v>
      </c>
      <c r="BA84" s="143">
        <v>14909134</v>
      </c>
      <c r="BB84" s="143">
        <v>12772182</v>
      </c>
      <c r="BC84" s="144">
        <v>1740626</v>
      </c>
      <c r="BD84" s="143">
        <f t="shared" ref="BD84:BF85" si="4">+BA84/1000</f>
        <v>14909.134</v>
      </c>
      <c r="BE84" s="143">
        <f t="shared" si="4"/>
        <v>12772.182000000001</v>
      </c>
      <c r="BF84" s="143">
        <f t="shared" si="4"/>
        <v>1740.626</v>
      </c>
      <c r="BI84" s="145" t="s">
        <v>140</v>
      </c>
      <c r="BJ84" s="143">
        <v>13239672</v>
      </c>
      <c r="BK84" s="143">
        <v>12483620</v>
      </c>
      <c r="BL84" s="144">
        <v>288851</v>
      </c>
      <c r="BM84" s="143">
        <f t="shared" si="3"/>
        <v>13239.672</v>
      </c>
      <c r="BN84" s="143">
        <f t="shared" si="3"/>
        <v>12483.62</v>
      </c>
      <c r="BO84" s="143">
        <f t="shared" si="3"/>
        <v>288.851</v>
      </c>
    </row>
    <row r="85" spans="52:67">
      <c r="AZ85" s="142" t="s">
        <v>244</v>
      </c>
      <c r="BA85" s="143">
        <v>13853241</v>
      </c>
      <c r="BB85" s="143">
        <v>12114293</v>
      </c>
      <c r="BC85" s="144">
        <v>1270742</v>
      </c>
      <c r="BD85" s="143">
        <f t="shared" si="4"/>
        <v>13853.241</v>
      </c>
      <c r="BE85" s="143">
        <f t="shared" si="4"/>
        <v>12114.293</v>
      </c>
      <c r="BF85" s="143">
        <f t="shared" si="4"/>
        <v>1270.742</v>
      </c>
      <c r="BG85" s="145" t="s">
        <v>244</v>
      </c>
      <c r="BI85" s="145" t="s">
        <v>142</v>
      </c>
      <c r="BJ85" s="143">
        <v>15149333</v>
      </c>
      <c r="BK85" s="143">
        <v>14134246</v>
      </c>
      <c r="BL85" s="144">
        <v>523034</v>
      </c>
      <c r="BM85" s="143">
        <f t="shared" si="3"/>
        <v>15149.333000000001</v>
      </c>
      <c r="BN85" s="143">
        <f t="shared" si="3"/>
        <v>14134.245999999999</v>
      </c>
      <c r="BO85" s="143">
        <f t="shared" si="3"/>
        <v>523.03399999999999</v>
      </c>
    </row>
    <row r="86" spans="52:67">
      <c r="BI86" s="145" t="s">
        <v>144</v>
      </c>
      <c r="BJ86" s="143">
        <v>9956771</v>
      </c>
      <c r="BK86" s="143">
        <v>9383149</v>
      </c>
      <c r="BL86" s="144">
        <v>316338</v>
      </c>
      <c r="BM86" s="143">
        <f t="shared" si="3"/>
        <v>9956.7710000000006</v>
      </c>
      <c r="BN86" s="143">
        <f t="shared" si="3"/>
        <v>9383.1489999999994</v>
      </c>
      <c r="BO86" s="143">
        <f t="shared" si="3"/>
        <v>316.33800000000002</v>
      </c>
    </row>
    <row r="87" spans="52:67">
      <c r="BI87" s="145" t="s">
        <v>146</v>
      </c>
      <c r="BJ87" s="143">
        <v>14340478</v>
      </c>
      <c r="BK87" s="143">
        <v>13514628</v>
      </c>
      <c r="BL87" s="144">
        <v>475403</v>
      </c>
      <c r="BM87" s="143">
        <f t="shared" si="3"/>
        <v>14340.477999999999</v>
      </c>
      <c r="BN87" s="143">
        <f t="shared" si="3"/>
        <v>13514.628000000001</v>
      </c>
      <c r="BO87" s="143">
        <f t="shared" si="3"/>
        <v>475.40300000000002</v>
      </c>
    </row>
    <row r="88" spans="52:67">
      <c r="BI88" s="145" t="s">
        <v>148</v>
      </c>
      <c r="BJ88" s="143">
        <v>13738212</v>
      </c>
      <c r="BK88" s="143">
        <v>12873806</v>
      </c>
      <c r="BL88" s="144">
        <v>448767</v>
      </c>
      <c r="BM88" s="143">
        <v>13738.212</v>
      </c>
      <c r="BN88" s="143">
        <v>12873.806</v>
      </c>
      <c r="BO88" s="143">
        <v>448.767</v>
      </c>
    </row>
  </sheetData>
  <mergeCells count="1">
    <mergeCell ref="A1:N1"/>
  </mergeCells>
  <phoneticPr fontId="3" type="noConversion"/>
  <printOptions horizontalCentered="1"/>
  <pageMargins left="0.35433070866141736" right="0.35433070866141736" top="0.39370078740157483" bottom="0.19685039370078741" header="0.51181102362204722" footer="0"/>
  <pageSetup paperSize="9" scale="95" firstPageNumber="0" orientation="landscape" r:id="rId1"/>
  <colBreaks count="2" manualBreakCount="2">
    <brk id="59" max="1048575" man="1"/>
    <brk id="73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K23"/>
  <sheetViews>
    <sheetView showGridLines="0" view="pageBreakPreview" zoomScaleNormal="100" zoomScaleSheetLayoutView="100" workbookViewId="0">
      <selection activeCell="A22" sqref="A22"/>
    </sheetView>
  </sheetViews>
  <sheetFormatPr defaultColWidth="8.6328125" defaultRowHeight="16.2"/>
  <cols>
    <col min="1" max="29" width="8.6328125" style="167"/>
    <col min="30" max="30" width="11.36328125" style="167" customWidth="1"/>
    <col min="31" max="31" width="8.6328125" style="167"/>
    <col min="32" max="32" width="5.453125" style="167" customWidth="1"/>
    <col min="33" max="33" width="11.6328125" style="167" customWidth="1"/>
    <col min="34" max="16384" width="8.6328125" style="167"/>
  </cols>
  <sheetData>
    <row r="1" spans="1:37" ht="39.75" customHeight="1">
      <c r="A1" s="189" t="s">
        <v>245</v>
      </c>
      <c r="B1" s="189"/>
      <c r="C1" s="189"/>
      <c r="D1" s="189"/>
      <c r="E1" s="189"/>
      <c r="F1" s="189"/>
      <c r="G1" s="189"/>
      <c r="H1" s="189"/>
      <c r="I1" s="189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</row>
    <row r="2" spans="1:37" ht="27.75" customHeight="1">
      <c r="A2" s="190" t="s">
        <v>246</v>
      </c>
      <c r="B2" s="190"/>
      <c r="C2" s="190"/>
      <c r="D2" s="190"/>
      <c r="E2" s="190"/>
      <c r="F2" s="190"/>
      <c r="G2" s="190"/>
      <c r="H2" s="190"/>
      <c r="I2" s="190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9" t="s">
        <v>247</v>
      </c>
      <c r="AE2" s="169"/>
      <c r="AF2" s="169"/>
      <c r="AG2" s="169" t="s">
        <v>248</v>
      </c>
      <c r="AH2" s="169"/>
      <c r="AI2" s="169"/>
      <c r="AJ2" s="169" t="s">
        <v>249</v>
      </c>
      <c r="AK2" s="169"/>
    </row>
    <row r="3" spans="1:37" ht="19.5" customHeight="1">
      <c r="AD3" s="169" t="s">
        <v>250</v>
      </c>
      <c r="AE3" s="170">
        <f>附表1!E18</f>
        <v>87.45</v>
      </c>
      <c r="AF3" s="169"/>
      <c r="AG3" s="169" t="s">
        <v>3</v>
      </c>
      <c r="AH3" s="170">
        <f>附表1!D59</f>
        <v>51.244232306360658</v>
      </c>
      <c r="AI3" s="169"/>
      <c r="AJ3" s="169" t="s">
        <v>251</v>
      </c>
      <c r="AK3" s="170">
        <f>'[1]表3銀行別(需排序)'!O50</f>
        <v>68.388800843349856</v>
      </c>
    </row>
    <row r="4" spans="1:37" ht="36" customHeight="1">
      <c r="AD4" s="169" t="s">
        <v>252</v>
      </c>
      <c r="AE4" s="170">
        <f>附表1!E7</f>
        <v>9.17</v>
      </c>
      <c r="AF4" s="169"/>
      <c r="AG4" s="169" t="s">
        <v>253</v>
      </c>
      <c r="AH4" s="170">
        <f>附表1!C59</f>
        <v>48.755767693639349</v>
      </c>
      <c r="AI4" s="169"/>
      <c r="AJ4" s="171" t="s">
        <v>254</v>
      </c>
      <c r="AK4" s="170">
        <f>'[1]表3銀行別(需排序)'!O86</f>
        <v>31.611199156650148</v>
      </c>
    </row>
    <row r="5" spans="1:37">
      <c r="AD5" s="169" t="s">
        <v>255</v>
      </c>
      <c r="AE5" s="170">
        <f>附表1!E30</f>
        <v>3.26</v>
      </c>
      <c r="AF5" s="169"/>
      <c r="AG5" s="169"/>
      <c r="AH5" s="169"/>
      <c r="AI5" s="169"/>
      <c r="AJ5" s="169"/>
      <c r="AK5" s="169"/>
    </row>
    <row r="6" spans="1:37">
      <c r="AD6" s="169" t="s">
        <v>256</v>
      </c>
      <c r="AE6" s="170">
        <f>附表1!E33</f>
        <v>0.11</v>
      </c>
      <c r="AF6" s="169"/>
      <c r="AG6" s="169"/>
      <c r="AH6" s="169"/>
      <c r="AI6" s="169"/>
      <c r="AJ6" s="169"/>
      <c r="AK6" s="169"/>
    </row>
    <row r="7" spans="1:37">
      <c r="AD7" s="169" t="s">
        <v>257</v>
      </c>
      <c r="AE7" s="170">
        <f>附表1!E37</f>
        <v>0.01</v>
      </c>
      <c r="AF7" s="169"/>
      <c r="AG7" s="169"/>
      <c r="AH7" s="169"/>
      <c r="AI7" s="169"/>
      <c r="AJ7" s="169"/>
      <c r="AK7" s="169"/>
    </row>
    <row r="11" spans="1:37">
      <c r="AD11" s="172" t="s">
        <v>258</v>
      </c>
    </row>
    <row r="12" spans="1:37">
      <c r="AD12" s="172" t="s">
        <v>259</v>
      </c>
    </row>
    <row r="13" spans="1:37">
      <c r="AE13" s="173"/>
    </row>
    <row r="22" spans="1:29" ht="19.5" customHeight="1"/>
    <row r="23" spans="1:29" ht="19.5" customHeight="1">
      <c r="A23" s="190" t="s">
        <v>249</v>
      </c>
      <c r="B23" s="190"/>
      <c r="C23" s="190"/>
      <c r="D23" s="190"/>
      <c r="E23" s="190"/>
      <c r="F23" s="190"/>
      <c r="G23" s="190"/>
      <c r="H23" s="190"/>
      <c r="I23" s="190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</row>
  </sheetData>
  <mergeCells count="3">
    <mergeCell ref="A1:I1"/>
    <mergeCell ref="A2:I2"/>
    <mergeCell ref="A23:I23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2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附表1</vt:lpstr>
      <vt:lpstr>附表2</vt:lpstr>
      <vt:lpstr>附圖1</vt:lpstr>
      <vt:lpstr>附圖2</vt:lpstr>
      <vt:lpstr>附表1!Print_Area</vt:lpstr>
      <vt:lpstr>附表2!Print_Area</vt:lpstr>
      <vt:lpstr>附圖1!Print_Area</vt:lpstr>
      <vt:lpstr>附圖2!Print_Area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陳勝傑</cp:lastModifiedBy>
  <cp:lastPrinted>2019-12-26T03:20:30Z</cp:lastPrinted>
  <dcterms:created xsi:type="dcterms:W3CDTF">2019-12-26T01:34:29Z</dcterms:created>
  <dcterms:modified xsi:type="dcterms:W3CDTF">2019-12-31T08:08:11Z</dcterms:modified>
</cp:coreProperties>
</file>