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9" i="1" l="1"/>
  <c r="O99" i="1"/>
  <c r="L99" i="1"/>
  <c r="I99" i="1"/>
  <c r="P99" i="1" l="1"/>
  <c r="P98" i="1"/>
  <c r="M99" i="1"/>
  <c r="M98" i="1"/>
  <c r="J99" i="1"/>
  <c r="J98" i="1"/>
  <c r="G99" i="1"/>
  <c r="F99" i="1"/>
  <c r="F98" i="1"/>
  <c r="G98" i="1"/>
  <c r="R97" i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5" i="1" l="1"/>
  <c r="Q95" i="1"/>
  <c r="O95" i="1"/>
  <c r="N95" i="1"/>
  <c r="L95" i="1"/>
  <c r="K95" i="1"/>
  <c r="I93" i="1"/>
  <c r="I95" i="1"/>
  <c r="H95" i="1"/>
  <c r="R93" i="1" l="1"/>
  <c r="Q93" i="1"/>
  <c r="O93" i="1"/>
  <c r="N93" i="1"/>
  <c r="L93" i="1"/>
  <c r="K93" i="1"/>
  <c r="H93" i="1"/>
  <c r="R92" i="1" l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99" i="1" l="1"/>
  <c r="D99" i="1"/>
  <c r="R98" i="1"/>
  <c r="O98" i="1"/>
  <c r="L98" i="1"/>
  <c r="I98" i="1"/>
  <c r="E98" i="1"/>
  <c r="D98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<sst xmlns="http://schemas.openxmlformats.org/spreadsheetml/2006/main" count="243" uniqueCount="94">
  <si>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</si>
  <si>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</si>
  <si>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</si>
  <si>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</si>
  <si>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</si>
  <si>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</si>
  <si>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</si>
  <si>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</si>
  <si>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</si>
  <si>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</si>
  <si>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</si>
  <si>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</si>
  <si>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</si>
  <si>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</si>
  <si>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</si>
  <si>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</si>
  <si>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</si>
  <si>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</si>
  <si>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</si>
  <si>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</si>
  <si>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</si>
  <si>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</si>
  <si>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</si>
  <si>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</si>
  <si>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</si>
  <si>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</si>
  <si>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</si>
  <si>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</si>
  <si>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</si>
  <si>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</si>
  <si>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</si>
  <si>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</si>
  <si>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</si>
  <si>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</si>
  <si>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</si>
  <si>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</si>
  <si>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</si>
  <si>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</si>
  <si>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</si>
  <si>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</si>
  <si>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</si>
  <si>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</si>
  <si>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</si>
  <si>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</si>
  <si>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</si>
  <si>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</si>
  <si>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</si>
  <si>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</si>
  <si>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</si>
  <si>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</si>
  <si>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</si>
  <si>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</si>
  <si>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</si>
  <si>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</si>
  <si>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</si>
  <si>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</si>
  <si>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</si>
  <si>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</si>
  <si>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</si>
  <si>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</si>
  <si>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</si>
  <si>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</si>
  <si>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</si>
  <si>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</si>
  <si>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</si>
  <si>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</si>
  <si>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</si>
  <si>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</si>
  <si>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</si>
  <si>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</si>
  <si>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</si>
  <si>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</si>
  <si>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</si>
  <si>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</si>
  <si>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</si>
  <si>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</si>
  <si>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</si>
  <si>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</si>
  <si>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</si>
  <si>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</si>
  <si>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</si>
  <si>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</si>
  <si>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</si>
  <si>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</si>
  <si>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</si>
  <si>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</si>
  <si>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</si>
  <si>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</si>
  <si>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</si>
  <si>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</si>
  <si>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</si>
  <si>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</si>
  <si>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1-9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</si>
  <si>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1-9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</si>
</sst>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9"/>
  <sheetViews>
    <sheetView showGridLines="0" tabSelected="1" topLeftCell="E70" zoomScale="118" zoomScaleNormal="118" workbookViewId="0">
      <selection activeCell="S76" sqref="S76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7" customHeight="1" x14ac:dyDescent="0.25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25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25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999999999999993" customHeight="1" x14ac:dyDescent="0.25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25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25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25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25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25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25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25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25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25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25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25">
      <c r="A92" s="1"/>
      <c r="B92" s="32" t="s">
        <v>82</v>
      </c>
      <c r="C92" s="33"/>
      <c r="D92" s="23">
        <v>0.12</v>
      </c>
      <c r="E92" s="31">
        <v>0.38</v>
      </c>
      <c r="F92" s="34" t="s">
        <v>83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25">
      <c r="A93" s="1"/>
      <c r="B93" s="32" t="s">
        <v>84</v>
      </c>
      <c r="C93" s="33"/>
      <c r="D93" s="23">
        <v>0.13</v>
      </c>
      <c r="E93" s="31">
        <v>0.36</v>
      </c>
      <c r="F93" s="34" t="s">
        <v>85</v>
      </c>
      <c r="G93" s="35">
        <v>4928147</v>
      </c>
      <c r="H93" s="36">
        <f>(G93-G92)/G92*100</f>
        <v>-29.218623047412194</v>
      </c>
      <c r="I93" s="36">
        <f>(G93-G77)/G77*100</f>
        <v>-9.5966494523862984</v>
      </c>
      <c r="J93" s="37">
        <v>1055351</v>
      </c>
      <c r="K93" s="36">
        <f>(J93-J92)/J92*100</f>
        <v>-17.321204875721435</v>
      </c>
      <c r="L93" s="36">
        <f>(J93-J77)/J77*100</f>
        <v>-11.140309516191502</v>
      </c>
      <c r="M93" s="35">
        <v>6630</v>
      </c>
      <c r="N93" s="36">
        <f>(M93-M92)/M92*100</f>
        <v>-23.687845303867402</v>
      </c>
      <c r="O93" s="36">
        <f>(M93-M77)/M77*100</f>
        <v>-21.024419297200716</v>
      </c>
      <c r="P93" s="37">
        <v>3765</v>
      </c>
      <c r="Q93" s="54">
        <f>(P93-P92)/P92*100</f>
        <v>-23.053341508277132</v>
      </c>
      <c r="R93" s="39">
        <f>(P93-P77)/P77*100</f>
        <v>-24.138625831150513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5.25" customHeight="1" x14ac:dyDescent="0.25">
      <c r="A94" s="1"/>
      <c r="B94" s="32"/>
      <c r="C94" s="33"/>
      <c r="D94" s="23"/>
      <c r="E94" s="31"/>
      <c r="F94" s="34"/>
      <c r="G94" s="35"/>
      <c r="H94" s="36"/>
      <c r="I94" s="36"/>
      <c r="J94" s="37"/>
      <c r="K94" s="36"/>
      <c r="L94" s="36"/>
      <c r="M94" s="35"/>
      <c r="N94" s="36"/>
      <c r="O94" s="36"/>
      <c r="P94" s="37"/>
      <c r="Q94" s="54"/>
      <c r="R94" s="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25">
      <c r="A95" s="1"/>
      <c r="B95" s="32" t="s">
        <v>86</v>
      </c>
      <c r="C95" s="33"/>
      <c r="D95" s="23">
        <v>0.11</v>
      </c>
      <c r="E95" s="31">
        <v>0.39</v>
      </c>
      <c r="F95" s="34" t="s">
        <v>87</v>
      </c>
      <c r="G95" s="35">
        <v>8570793</v>
      </c>
      <c r="H95" s="36">
        <f>(G95-G93)/G93*100</f>
        <v>73.915124690882806</v>
      </c>
      <c r="I95" s="36">
        <f>(G95-G79)/G79*100</f>
        <v>-5.9722089659326159</v>
      </c>
      <c r="J95" s="37">
        <v>1462133</v>
      </c>
      <c r="K95" s="36">
        <f>(J95-J93)/J93*100</f>
        <v>38.544711664649959</v>
      </c>
      <c r="L95" s="36">
        <f>(J95-J79)/J79*100</f>
        <v>-5.5494044081548282</v>
      </c>
      <c r="M95" s="35">
        <v>9496</v>
      </c>
      <c r="N95" s="36">
        <f>(M95-M93)/M93*100</f>
        <v>43.227752639517348</v>
      </c>
      <c r="O95" s="36">
        <f>(M95-M79)/M79*100</f>
        <v>-27.049243297226706</v>
      </c>
      <c r="P95" s="37">
        <v>5737</v>
      </c>
      <c r="Q95" s="54">
        <f>(P95-P93)/P93*100</f>
        <v>52.377158034528549</v>
      </c>
      <c r="R95" s="39">
        <f>(P95-P79)/P79*100</f>
        <v>-16.903244495944381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25">
      <c r="A96" s="1"/>
      <c r="B96" s="32" t="s">
        <v>88</v>
      </c>
      <c r="C96" s="33"/>
      <c r="D96" s="23">
        <v>0.12</v>
      </c>
      <c r="E96" s="31">
        <v>0.36</v>
      </c>
      <c r="F96" s="34" t="s">
        <v>89</v>
      </c>
      <c r="G96" s="35">
        <v>5537177</v>
      </c>
      <c r="H96" s="36">
        <f>(G96-G95)/G95*100</f>
        <v>-35.394811191916546</v>
      </c>
      <c r="I96" s="36">
        <f>(G96-G80)/G80*100</f>
        <v>-26.246860397108733</v>
      </c>
      <c r="J96" s="37">
        <v>1159738</v>
      </c>
      <c r="K96" s="36">
        <f>(J96-J95)/J95*100</f>
        <v>-20.681771083752299</v>
      </c>
      <c r="L96" s="36">
        <f>(J96-J80)/J80*100</f>
        <v>-17.110831416088278</v>
      </c>
      <c r="M96" s="35">
        <v>6915</v>
      </c>
      <c r="N96" s="36">
        <f>(M96-M95)/M95*100</f>
        <v>-27.179865206402699</v>
      </c>
      <c r="O96" s="36">
        <f>(M96-M80)/M80*100</f>
        <v>-28.770086526576023</v>
      </c>
      <c r="P96" s="37">
        <v>4211</v>
      </c>
      <c r="Q96" s="54">
        <f>(P96-P95)/P95*100</f>
        <v>-26.599267910057524</v>
      </c>
      <c r="R96" s="39">
        <f>(P96-P80)/P80*100</f>
        <v>-22.662993572084481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25">
      <c r="A97" s="1"/>
      <c r="B97" s="32" t="s">
        <v>90</v>
      </c>
      <c r="C97" s="33"/>
      <c r="D97" s="23">
        <v>0.1</v>
      </c>
      <c r="E97" s="31">
        <v>0.34</v>
      </c>
      <c r="F97" s="34" t="s">
        <v>91</v>
      </c>
      <c r="G97" s="35">
        <v>8052990</v>
      </c>
      <c r="H97" s="36">
        <f>(G97-G96)/G96*100</f>
        <v>45.434939139565159</v>
      </c>
      <c r="I97" s="36">
        <f>(G97-G81)/G81*100</f>
        <v>43.711238025758838</v>
      </c>
      <c r="J97" s="37">
        <v>1310293</v>
      </c>
      <c r="K97" s="36">
        <f>(J97-J96)/J96*100</f>
        <v>12.981811409128612</v>
      </c>
      <c r="L97" s="36">
        <f>(J97-J81)/J81*100</f>
        <v>15.480538389133509</v>
      </c>
      <c r="M97" s="35">
        <v>8342</v>
      </c>
      <c r="N97" s="36">
        <f>(M97-M96)/M96*100</f>
        <v>20.636297903109181</v>
      </c>
      <c r="O97" s="36">
        <f>(M97-M81)/M81*100</f>
        <v>8.1130119232763089</v>
      </c>
      <c r="P97" s="37">
        <v>4493</v>
      </c>
      <c r="Q97" s="54">
        <f>(P97-P96)/P96*100</f>
        <v>6.6967466160056999</v>
      </c>
      <c r="R97" s="39">
        <f>(P97-P81)/P81*100</f>
        <v>2.4162297697743331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20.25" customHeight="1" x14ac:dyDescent="0.25">
      <c r="B98" s="66" t="s">
        <v>92</v>
      </c>
      <c r="C98" s="66"/>
      <c r="D98" s="23">
        <f>M98/G98*100</f>
        <v>0.11760040207327363</v>
      </c>
      <c r="E98" s="31">
        <f>P98/J98*100</f>
        <v>0.3667009795853694</v>
      </c>
      <c r="F98" s="25">
        <f>23+15+20+20+22+19+23+21+19</f>
        <v>182</v>
      </c>
      <c r="G98" s="35">
        <f>G87+G88+G89+G91+G92+G93+G95+G96+G97</f>
        <v>63013390</v>
      </c>
      <c r="H98" s="55"/>
      <c r="I98" s="36">
        <f>(G98-G99)/G99*100</f>
        <v>-5.0819702109290219</v>
      </c>
      <c r="J98" s="62">
        <f>J87+J88+J89+J91+J92+J93+J95+J96+J97</f>
        <v>11246493</v>
      </c>
      <c r="K98" s="55"/>
      <c r="L98" s="36">
        <f>(J98-J99)/J99*100</f>
        <v>-5.3903675026877513</v>
      </c>
      <c r="M98" s="35">
        <f>M87+M88+M89+M91+M92+M93+M95+M96+M97</f>
        <v>74104</v>
      </c>
      <c r="N98" s="55"/>
      <c r="O98" s="36">
        <f>(M98-M99)/M99*100</f>
        <v>-22.975220355895559</v>
      </c>
      <c r="P98" s="37">
        <f>P87+P88+P89+P91+P92+P93+P95+P96+P97</f>
        <v>41241</v>
      </c>
      <c r="Q98" s="55"/>
      <c r="R98" s="39">
        <f>(P98-P99)/P99*100</f>
        <v>-23.940466969126923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5.75" customHeight="1" thickBot="1" x14ac:dyDescent="0.3">
      <c r="B99" s="67" t="s">
        <v>93</v>
      </c>
      <c r="C99" s="67"/>
      <c r="D99" s="57">
        <f>M99/G99*100</f>
        <v>0.14491957677482423</v>
      </c>
      <c r="E99" s="58">
        <f>P99/J99*100</f>
        <v>0.45613539200791436</v>
      </c>
      <c r="F99" s="59">
        <f>22+15+23+18+22+20+22+23+19</f>
        <v>184</v>
      </c>
      <c r="G99" s="60">
        <f>G71+G72+G73+G75+G76+G77+G79+G80+G81</f>
        <v>66387166</v>
      </c>
      <c r="H99" s="56"/>
      <c r="I99" s="64">
        <f>(G99-73058658)/73058658*100</f>
        <v>-9.1316925093258625</v>
      </c>
      <c r="J99" s="63">
        <f>J71+J72+J73+J75+J76+J77+J79+J80+J81</f>
        <v>11887260</v>
      </c>
      <c r="K99" s="56"/>
      <c r="L99" s="64">
        <f>(J99-12717211)/12717211*100</f>
        <v>-6.5262029544056483</v>
      </c>
      <c r="M99" s="60">
        <f>M71+M72+M73+M75+M76+M77+M79+M80+M81</f>
        <v>96208</v>
      </c>
      <c r="N99" s="56"/>
      <c r="O99" s="64">
        <f>(M99-130880)/130880*100</f>
        <v>-26.491442542787286</v>
      </c>
      <c r="P99" s="61">
        <f>P71+P72+P73+P75+P76+P77+P79+P80+P81</f>
        <v>54222</v>
      </c>
      <c r="Q99" s="56"/>
      <c r="R99" s="65">
        <f>(P99-66079)/66079*100</f>
        <v>-17.943673481741552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5.75" customHeight="1" x14ac:dyDescent="0.25">
      <c r="B100" s="44"/>
      <c r="C100" s="44"/>
      <c r="D100" s="31"/>
      <c r="E100" s="31"/>
      <c r="F100" s="45"/>
      <c r="G100" s="46"/>
      <c r="H100" s="47"/>
      <c r="I100" s="47"/>
      <c r="J100" s="46"/>
      <c r="K100" s="47"/>
      <c r="L100" s="47"/>
      <c r="M100" s="46"/>
      <c r="N100" s="47"/>
      <c r="O100" s="47"/>
      <c r="P100" s="46"/>
      <c r="Q100" s="47"/>
      <c r="R100" s="4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0.15" customHeight="1" x14ac:dyDescent="0.25">
      <c r="B101" s="48" t="s">
        <v>74</v>
      </c>
      <c r="C101" s="49" t="s">
        <v>75</v>
      </c>
      <c r="D101" s="50"/>
      <c r="E101" s="51"/>
      <c r="F101" s="51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5.75" customHeight="1" x14ac:dyDescent="0.25">
      <c r="B102" s="48" t="s">
        <v>76</v>
      </c>
      <c r="C102" s="49" t="s">
        <v>77</v>
      </c>
      <c r="D102" s="50"/>
      <c r="E102" s="51"/>
      <c r="F102" s="51"/>
      <c r="G102" s="51"/>
      <c r="H102" s="51"/>
      <c r="I102" s="51"/>
      <c r="J102" s="53"/>
      <c r="K102" s="53"/>
      <c r="L102" s="53"/>
      <c r="M102" s="53"/>
      <c r="N102" s="53"/>
      <c r="O102" s="53"/>
      <c r="P102" s="53"/>
      <c r="Q102" s="53"/>
      <c r="R102" s="53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5" spans="1:49" ht="7.15" customHeight="1" x14ac:dyDescent="0.25"/>
    <row r="106" spans="1:49" ht="15.75" customHeight="1" x14ac:dyDescent="0.25"/>
    <row r="107" spans="1:49" ht="17.649999999999999" customHeight="1" x14ac:dyDescent="0.25"/>
    <row r="108" spans="1:49" ht="17.100000000000001" customHeight="1" x14ac:dyDescent="0.25"/>
    <row r="109" spans="1:49" ht="7.7" customHeight="1" x14ac:dyDescent="0.25"/>
    <row r="110" spans="1:49" ht="17.100000000000001" customHeight="1" x14ac:dyDescent="0.25"/>
    <row r="111" spans="1:49" ht="17.100000000000001" customHeight="1" x14ac:dyDescent="0.25"/>
    <row r="112" spans="1:49" ht="17.100000000000001" customHeight="1" x14ac:dyDescent="0.25"/>
    <row r="113" ht="8.65" customHeight="1" x14ac:dyDescent="0.25"/>
    <row r="114" ht="14.25" customHeight="1" x14ac:dyDescent="0.25"/>
    <row r="115" ht="16.5" customHeight="1" x14ac:dyDescent="0.25"/>
    <row r="116" ht="12.75" customHeight="1" x14ac:dyDescent="0.25"/>
    <row r="117" ht="11.1" customHeight="1" x14ac:dyDescent="0.25"/>
    <row r="118" ht="10.7" customHeight="1" x14ac:dyDescent="0.25"/>
    <row r="119" ht="14.1" customHeight="1" x14ac:dyDescent="0.25"/>
  </sheetData>
  <mergeCells count="10">
    <mergeCell ref="B98:C98"/>
    <mergeCell ref="B99:C99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2019-10-23T02:54:02Z</cp:lastPrinted>
  <dcterms:created xsi:type="dcterms:W3CDTF">1998-09-21T15:00:50Z</dcterms:created>
  <dcterms:modified xsi:type="dcterms:W3CDTF">2019-10-23T02:56:02Z</dcterms:modified>
  <dc:language>zh-TW</dc:language>
</cp:coreProperties>
</file>