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105"/>
  </bookViews>
  <sheets>
    <sheet name="彙總表 1 (新聞稿)" sheetId="1" r:id="rId1"/>
    <sheet name="彙總表 2(新聞稿)" sheetId="2" r:id="rId2"/>
  </sheets>
  <externalReferences>
    <externalReference r:id="rId3"/>
  </externalReferences>
  <definedNames>
    <definedName name="_xlnm.Print_Area" localSheetId="0">'彙總表 1 (新聞稿)'!$A$1:$E$64</definedName>
    <definedName name="_xlnm.Print_Area" localSheetId="1">'彙總表 2(新聞稿)'!$A$1:$G$50</definedName>
  </definedNames>
  <calcPr calcId="145621"/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G35" i="2"/>
  <c r="F35" i="2"/>
  <c r="G34" i="2"/>
  <c r="F34" i="2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G27" i="2"/>
  <c r="F27" i="2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G19" i="2"/>
  <c r="F19" i="2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G11" i="2"/>
  <c r="F11" i="2"/>
  <c r="F10" i="2"/>
  <c r="G10" i="2" s="1"/>
  <c r="F9" i="2"/>
  <c r="F8" i="2"/>
  <c r="G8" i="2" s="1"/>
  <c r="G7" i="2"/>
  <c r="F7" i="2"/>
  <c r="E61" i="1"/>
  <c r="E60" i="1"/>
  <c r="E62" i="1" s="1"/>
  <c r="E63" i="1" s="1"/>
  <c r="E58" i="1"/>
  <c r="D58" i="1"/>
  <c r="D62" i="1" s="1"/>
  <c r="D63" i="1" s="1"/>
  <c r="C58" i="1"/>
  <c r="C62" i="1" s="1"/>
  <c r="C63" i="1" s="1"/>
  <c r="A3" i="1"/>
  <c r="C59" i="1" l="1"/>
  <c r="D59" i="1"/>
</calcChain>
</file>

<file path=xl/sharedStrings.xml><?xml version="1.0" encoding="utf-8"?>
<sst xmlns="http://schemas.openxmlformats.org/spreadsheetml/2006/main" count="118" uniqueCount="86">
  <si>
    <t>附表1  銀行衍生性金融商品交易量彙總表</t>
    <phoneticPr fontId="4" type="noConversion"/>
  </si>
  <si>
    <t>商  品  種  類  別</t>
    <phoneticPr fontId="4" type="noConversion"/>
  </si>
  <si>
    <t>涉及新臺幣交易</t>
    <phoneticPr fontId="4" type="noConversion"/>
  </si>
  <si>
    <t>純外幣交易</t>
  </si>
  <si>
    <t>合  計</t>
  </si>
  <si>
    <t>單位：新臺幣百萬元；%</t>
    <phoneticPr fontId="4" type="noConversion"/>
  </si>
  <si>
    <t>商  品  種  類</t>
    <phoneticPr fontId="4" type="noConversion"/>
  </si>
  <si>
    <t>本國銀行及外國與大陸地區銀行在台分行</t>
    <phoneticPr fontId="4" type="noConversion"/>
  </si>
  <si>
    <t>比重</t>
    <phoneticPr fontId="4" type="noConversion"/>
  </si>
  <si>
    <r>
      <t>一、利率有關契約</t>
    </r>
    <r>
      <rPr>
        <sz val="10"/>
        <rFont val="標楷體"/>
        <family val="4"/>
        <charset val="136"/>
      </rPr>
      <t>(Interest Rate Contracts)</t>
    </r>
    <phoneticPr fontId="4" type="noConversion"/>
  </si>
  <si>
    <t xml:space="preserve">  (一)店頭市場(OTC)</t>
    <phoneticPr fontId="4" type="noConversion"/>
  </si>
  <si>
    <t xml:space="preserve">    1.遠期利率協議(FRA)</t>
  </si>
  <si>
    <t xml:space="preserve">    2.換利(IRS)</t>
  </si>
  <si>
    <t xml:space="preserve">    3.買入選擇權(Bought Options)</t>
  </si>
  <si>
    <t xml:space="preserve">    4.賣出選擇權(Sold Options)</t>
  </si>
  <si>
    <t xml:space="preserve">  (二)交易所(Exchange-traded Contracts)</t>
    <phoneticPr fontId="4" type="noConversion"/>
  </si>
  <si>
    <r>
      <t xml:space="preserve">    1.期貨-長部位</t>
    </r>
    <r>
      <rPr>
        <sz val="10"/>
        <rFont val="標楷體"/>
        <family val="4"/>
        <charset val="136"/>
      </rPr>
      <t>(Futures - Long Positions)</t>
    </r>
    <phoneticPr fontId="4" type="noConversion"/>
  </si>
  <si>
    <r>
      <t xml:space="preserve">    2.期貨-短部位</t>
    </r>
    <r>
      <rPr>
        <sz val="10"/>
        <rFont val="標楷體"/>
        <family val="4"/>
        <charset val="136"/>
      </rPr>
      <t>(Futures - Short Positions)</t>
    </r>
    <phoneticPr fontId="4" type="noConversion"/>
  </si>
  <si>
    <t xml:space="preserve">    3.買入選擇權(Bought Options)</t>
    <phoneticPr fontId="4" type="noConversion"/>
  </si>
  <si>
    <t xml:space="preserve">    4.賣出選擇權(Sold Options)</t>
    <phoneticPr fontId="4" type="noConversion"/>
  </si>
  <si>
    <r>
      <t>二、匯率有關契約</t>
    </r>
    <r>
      <rPr>
        <sz val="10"/>
        <rFont val="標楷體"/>
        <family val="4"/>
        <charset val="136"/>
      </rPr>
      <t>(Foreign Exchange Transactions)</t>
    </r>
    <phoneticPr fontId="4" type="noConversion"/>
  </si>
  <si>
    <t xml:space="preserve">  (一)店頭市場(OTC)</t>
  </si>
  <si>
    <t xml:space="preserve">    1.遠期契約(Outright Forwards)</t>
    <phoneticPr fontId="4" type="noConversion"/>
  </si>
  <si>
    <t xml:space="preserve">    2.換匯(Fx Swaps)</t>
  </si>
  <si>
    <t xml:space="preserve">    3.換匯換利(Currency Swaps)</t>
  </si>
  <si>
    <t xml:space="preserve">    4.買入選擇權(Bought Options)</t>
  </si>
  <si>
    <t xml:space="preserve">    5.賣出選擇權(Sold Options)</t>
  </si>
  <si>
    <t xml:space="preserve">  (二)交易所(Exchange-traded Contracts)</t>
  </si>
  <si>
    <r>
      <t xml:space="preserve">    2.期貨-短部位</t>
    </r>
    <r>
      <rPr>
        <sz val="9"/>
        <rFont val="標楷體"/>
        <family val="4"/>
        <charset val="136"/>
      </rPr>
      <t>(</t>
    </r>
    <r>
      <rPr>
        <sz val="10"/>
        <rFont val="標楷體"/>
        <family val="4"/>
        <charset val="136"/>
      </rPr>
      <t>Futures - Short Positions)</t>
    </r>
    <phoneticPr fontId="4" type="noConversion"/>
  </si>
  <si>
    <r>
      <t>三、權益證券有關契約</t>
    </r>
    <r>
      <rPr>
        <sz val="10"/>
        <rFont val="標楷體"/>
        <family val="4"/>
        <charset val="136"/>
      </rPr>
      <t>(Equity-linked Contracts)</t>
    </r>
    <phoneticPr fontId="4" type="noConversion"/>
  </si>
  <si>
    <r>
      <t>四、商品有關契約</t>
    </r>
    <r>
      <rPr>
        <sz val="12"/>
        <rFont val="標楷體"/>
        <family val="4"/>
        <charset val="136"/>
      </rPr>
      <t>(Commodity Contracts)</t>
    </r>
    <phoneticPr fontId="4" type="noConversion"/>
  </si>
  <si>
    <t>小     計(一至四)</t>
    <phoneticPr fontId="4" type="noConversion"/>
  </si>
  <si>
    <t>五、信用有關契約(Credit Contracts)</t>
  </si>
  <si>
    <r>
      <t xml:space="preserve"> </t>
    </r>
    <r>
      <rPr>
        <sz val="12"/>
        <rFont val="Heiti TC"/>
        <family val="2"/>
      </rPr>
      <t xml:space="preserve">      </t>
    </r>
    <r>
      <rPr>
        <sz val="12"/>
        <rFont val="標楷體"/>
        <family val="4"/>
        <charset val="136"/>
      </rPr>
      <t>1.信用違約交換(Credit Default Swap)</t>
    </r>
    <phoneticPr fontId="4" type="noConversion"/>
  </si>
  <si>
    <r>
      <t xml:space="preserve">  </t>
    </r>
    <r>
      <rPr>
        <sz val="12"/>
        <rFont val="標楷體"/>
        <family val="4"/>
        <charset val="136"/>
      </rPr>
      <t xml:space="preserve">   2.買入信用違約選擇權</t>
    </r>
    <r>
      <rPr>
        <sz val="10"/>
        <rFont val="標楷體"/>
        <family val="4"/>
        <charset val="136"/>
      </rPr>
      <t>(Bought Credit Default Options)</t>
    </r>
    <phoneticPr fontId="4" type="noConversion"/>
  </si>
  <si>
    <r>
      <t xml:space="preserve"> </t>
    </r>
    <r>
      <rPr>
        <sz val="12"/>
        <rFont val="Heiti TC"/>
        <family val="2"/>
      </rPr>
      <t xml:space="preserve">      </t>
    </r>
    <r>
      <rPr>
        <sz val="12"/>
        <rFont val="標楷體"/>
        <family val="4"/>
        <charset val="136"/>
      </rPr>
      <t>3.賣出信用違約選擇權</t>
    </r>
    <r>
      <rPr>
        <sz val="10"/>
        <rFont val="標楷體"/>
        <family val="4"/>
        <charset val="136"/>
      </rPr>
      <t>(Sold Credit Default Options)</t>
    </r>
    <phoneticPr fontId="4" type="noConversion"/>
  </si>
  <si>
    <r>
      <t xml:space="preserve">        </t>
    </r>
    <r>
      <rPr>
        <sz val="12"/>
        <rFont val="標楷體"/>
        <family val="4"/>
        <charset val="136"/>
      </rPr>
      <t>4.其他(Other)</t>
    </r>
    <phoneticPr fontId="4" type="noConversion"/>
  </si>
  <si>
    <t>六、其他有關契約(Other Contracts)</t>
    <phoneticPr fontId="4" type="noConversion"/>
  </si>
  <si>
    <r>
      <t xml:space="preserve">        </t>
    </r>
    <r>
      <rPr>
        <sz val="12"/>
        <rFont val="標楷體"/>
        <family val="4"/>
        <charset val="136"/>
      </rPr>
      <t>1.遠期契約(Outright Forwards)</t>
    </r>
    <phoneticPr fontId="4" type="noConversion"/>
  </si>
  <si>
    <r>
      <t xml:space="preserve">        </t>
    </r>
    <r>
      <rPr>
        <sz val="12"/>
        <rFont val="標楷體"/>
        <family val="4"/>
        <charset val="136"/>
      </rPr>
      <t>2.交換(Swaps)</t>
    </r>
    <phoneticPr fontId="4" type="noConversion"/>
  </si>
  <si>
    <r>
      <t xml:space="preserve">        </t>
    </r>
    <r>
      <rPr>
        <sz val="12"/>
        <rFont val="標楷體"/>
        <family val="4"/>
        <charset val="136"/>
      </rPr>
      <t>3.選擇權(Options)</t>
    </r>
    <phoneticPr fontId="4" type="noConversion"/>
  </si>
  <si>
    <t>總        計</t>
  </si>
  <si>
    <t>註：包括國內總分支機構及國際金融業務分行資料，不含海外分行及子行；本表已剔除銀行間交易重複計算部分。</t>
    <phoneticPr fontId="4" type="noConversion"/>
  </si>
  <si>
    <t xml:space="preserve">交  易  幣  別  比  較  </t>
    <phoneticPr fontId="4" type="noConversion"/>
  </si>
  <si>
    <t>交  易  幣  別</t>
    <phoneticPr fontId="4" type="noConversion"/>
  </si>
  <si>
    <t>涉及新臺幣交易</t>
    <phoneticPr fontId="4" type="noConversion"/>
  </si>
  <si>
    <t>純外幣交易</t>
    <phoneticPr fontId="4" type="noConversion"/>
  </si>
  <si>
    <t>108年8月</t>
    <phoneticPr fontId="4" type="noConversion"/>
  </si>
  <si>
    <t>金  額</t>
    <phoneticPr fontId="3" type="noConversion"/>
  </si>
  <si>
    <t>比  重</t>
    <phoneticPr fontId="3" type="noConversion"/>
  </si>
  <si>
    <t>108年7月</t>
  </si>
  <si>
    <t>比  重</t>
    <phoneticPr fontId="3" type="noConversion"/>
  </si>
  <si>
    <t>比較增減</t>
    <phoneticPr fontId="4" type="noConversion"/>
  </si>
  <si>
    <t>差  額</t>
    <phoneticPr fontId="3" type="noConversion"/>
  </si>
  <si>
    <t>變動率</t>
    <phoneticPr fontId="3" type="noConversion"/>
  </si>
  <si>
    <t>附表2 銀行衍生性金融商品交易量比較表</t>
    <phoneticPr fontId="4" type="noConversion"/>
  </si>
  <si>
    <r>
      <t>單位：新臺幣百萬元；</t>
    </r>
    <r>
      <rPr>
        <strike/>
        <sz val="12"/>
        <rFont val="Times New Roman"/>
        <family val="1"/>
      </rPr>
      <t>%</t>
    </r>
    <phoneticPr fontId="4" type="noConversion"/>
  </si>
  <si>
    <t>商  品  種  類</t>
  </si>
  <si>
    <t>108年8月</t>
    <phoneticPr fontId="4" type="noConversion"/>
  </si>
  <si>
    <t>108年7月</t>
    <phoneticPr fontId="4" type="noConversion"/>
  </si>
  <si>
    <t>比較增減</t>
  </si>
  <si>
    <t>合計</t>
    <phoneticPr fontId="4" type="noConversion"/>
  </si>
  <si>
    <t>比重</t>
    <phoneticPr fontId="4" type="noConversion"/>
  </si>
  <si>
    <t>差  額</t>
  </si>
  <si>
    <t>變動率</t>
    <phoneticPr fontId="4" type="noConversion"/>
  </si>
  <si>
    <r>
      <t>一、利率有關契約</t>
    </r>
    <r>
      <rPr>
        <sz val="12"/>
        <rFont val="標楷體"/>
        <family val="4"/>
        <charset val="136"/>
      </rPr>
      <t>(Interest Rate Contracts)</t>
    </r>
    <phoneticPr fontId="4" type="noConversion"/>
  </si>
  <si>
    <t xml:space="preserve">    3.買入選擇權(Bought Options)</t>
    <phoneticPr fontId="4" type="noConversion"/>
  </si>
  <si>
    <t xml:space="preserve">  (二)交易所(Exchange-traded Contracts)</t>
    <phoneticPr fontId="4" type="noConversion"/>
  </si>
  <si>
    <t xml:space="preserve">    1.期貨-長部位(Futures - Long Positions)</t>
  </si>
  <si>
    <t xml:space="preserve">    2.期貨-短部位(Futures -  Short Positions)</t>
    <phoneticPr fontId="24" type="noConversion"/>
  </si>
  <si>
    <r>
      <t>二、匯率有關契約</t>
    </r>
    <r>
      <rPr>
        <sz val="12"/>
        <rFont val="標楷體"/>
        <family val="4"/>
        <charset val="136"/>
      </rPr>
      <t>(Foreign Exchange Transactions)</t>
    </r>
  </si>
  <si>
    <t xml:space="preserve">    1.遠期契約(Outright Forwards)</t>
    <phoneticPr fontId="4" type="noConversion"/>
  </si>
  <si>
    <t xml:space="preserve">    1.期貨-長部位(Futures - Long Positions)</t>
    <phoneticPr fontId="24" type="noConversion"/>
  </si>
  <si>
    <r>
      <t>三、權益證券有關契約</t>
    </r>
    <r>
      <rPr>
        <sz val="12"/>
        <rFont val="標楷體"/>
        <family val="4"/>
        <charset val="136"/>
      </rPr>
      <t>(Equity-linked Contracts)</t>
    </r>
  </si>
  <si>
    <r>
      <t>四、商品有關契約</t>
    </r>
    <r>
      <rPr>
        <sz val="12"/>
        <rFont val="標楷體"/>
        <family val="4"/>
        <charset val="136"/>
      </rPr>
      <t>(Commodity Contracts)</t>
    </r>
  </si>
  <si>
    <t>小     計(一至四)</t>
    <phoneticPr fontId="4" type="noConversion"/>
  </si>
  <si>
    <t xml:space="preserve">    1.信用違約交換(Credit Default Swap)</t>
    <phoneticPr fontId="4" type="noConversion"/>
  </si>
  <si>
    <r>
      <t xml:space="preserve">    2.買入信用違約選擇權</t>
    </r>
    <r>
      <rPr>
        <sz val="10"/>
        <rFont val="標楷體"/>
        <family val="4"/>
        <charset val="136"/>
      </rPr>
      <t>(Bought Credit Default Options)</t>
    </r>
    <phoneticPr fontId="4" type="noConversion"/>
  </si>
  <si>
    <r>
      <t xml:space="preserve">    3.賣出信用違約選擇權</t>
    </r>
    <r>
      <rPr>
        <sz val="10"/>
        <rFont val="標楷體"/>
        <family val="4"/>
        <charset val="136"/>
      </rPr>
      <t>(Sold Credit Default Options)</t>
    </r>
    <phoneticPr fontId="4" type="noConversion"/>
  </si>
  <si>
    <t xml:space="preserve">    4.其他(Other)</t>
    <phoneticPr fontId="4" type="noConversion"/>
  </si>
  <si>
    <t>六、其他有關契約(Other Contracts)</t>
  </si>
  <si>
    <t xml:space="preserve">    1.遠期契約(Outright Forwards)</t>
    <phoneticPr fontId="4" type="noConversion"/>
  </si>
  <si>
    <t xml:space="preserve">    2.交換(Swaps)</t>
    <phoneticPr fontId="4" type="noConversion"/>
  </si>
  <si>
    <t xml:space="preserve">    3.選擇權(Options)</t>
    <phoneticPr fontId="4" type="noConversion"/>
  </si>
  <si>
    <t>總        計</t>
    <phoneticPr fontId="4" type="noConversion"/>
  </si>
  <si>
    <t>註：包括國內總分支機構及國際金融業務分行資料，不含海外分行及子行；本表已剔除銀行間交易重複計算部分。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</si>
</sst>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_(* #,##0_);_(* \(#,##0\);_(* &quot;-&quot;_);_(@_)"/>
    <numFmt numFmtId="177" formatCode="0.00_);\(0.00\)"/>
    <numFmt numFmtId="182" formatCode="0.00_ "/>
    <numFmt numFmtId="183" formatCode="#,##0_ "/>
    <numFmt numFmtId="184" formatCode="0.00_);[Red]\(0.00\)"/>
    <numFmt numFmtId="185" formatCode="_(* #,##0_);_(* \-#,##0_);_(* &quot;-&quot;_);_(@_)"/>
    <numFmt numFmtId="186" formatCode="#,##0.00_ "/>
  </numFmts>
  <fonts count="25">
    <font>
      <sz val="12"/>
      <name val="Heiti TC"/>
      <family val="2"/>
    </font>
    <font>
      <sz val="12"/>
      <name val="Heiti TC"/>
      <family val="2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13"/>
      <name val="標楷體"/>
      <family val="4"/>
      <charset val="136"/>
    </font>
    <font>
      <b/>
      <sz val="16"/>
      <name val="標楷體"/>
      <family val="4"/>
      <charset val="136"/>
    </font>
    <font>
      <b/>
      <sz val="13"/>
      <name val="標楷體"/>
      <family val="4"/>
      <charset val="136"/>
    </font>
    <font>
      <sz val="10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標楷體"/>
      <family val="4"/>
      <charset val="136"/>
    </font>
    <font>
      <sz val="18"/>
      <name val="Heiti TC"/>
      <family val="2"/>
    </font>
    <font>
      <sz val="12"/>
      <color rgb="FFFF0000"/>
      <name val="新細明體"/>
      <family val="1"/>
      <charset val="136"/>
    </font>
    <font>
      <u/>
      <sz val="9"/>
      <color indexed="12"/>
      <name val="Times New Roman"/>
      <family val="1"/>
    </font>
    <font>
      <strike/>
      <sz val="12"/>
      <name val="Times New Roman"/>
      <family val="1"/>
    </font>
    <font>
      <sz val="9"/>
      <name val="Heiti TC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Border="0" applyAlignment="0" applyProtection="0"/>
    <xf numFmtId="0" fontId="8" fillId="0" borderId="0"/>
    <xf numFmtId="0" fontId="21" fillId="0" borderId="31" applyAlignment="0" applyProtection="0"/>
    <xf numFmtId="0" fontId="8" fillId="0" borderId="0"/>
    <xf numFmtId="17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/>
    <xf numFmtId="3" fontId="10" fillId="0" borderId="3" xfId="2" applyNumberFormat="1" applyFont="1" applyFill="1" applyBorder="1" applyAlignment="1" applyProtection="1">
      <alignment horizontal="right"/>
      <protection hidden="1"/>
    </xf>
    <xf numFmtId="0" fontId="11" fillId="0" borderId="4" xfId="0" applyFont="1" applyFill="1" applyBorder="1" applyAlignment="1">
      <alignment horizontal="center" vertical="center" shrinkToFit="1"/>
    </xf>
    <xf numFmtId="49" fontId="9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6" fillId="0" borderId="5" xfId="0" applyNumberFormat="1" applyFont="1" applyFill="1" applyBorder="1" applyAlignment="1">
      <alignment horizontal="centerContinuous" vertical="center" wrapText="1"/>
    </xf>
    <xf numFmtId="176" fontId="6" fillId="0" borderId="6" xfId="0" applyNumberFormat="1" applyFont="1" applyFill="1" applyBorder="1" applyAlignment="1">
      <alignment horizontal="centerContinuous" vertical="center" wrapText="1"/>
    </xf>
    <xf numFmtId="10" fontId="6" fillId="0" borderId="7" xfId="1" applyNumberFormat="1" applyFont="1" applyFill="1" applyBorder="1" applyAlignment="1">
      <alignment horizontal="centerContinuous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8" xfId="0" applyFont="1" applyFill="1" applyBorder="1" applyAlignment="1">
      <alignment shrinkToFit="1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6" fillId="0" borderId="2" xfId="2" applyNumberFormat="1" applyFont="1" applyFill="1" applyBorder="1" applyAlignment="1" applyProtection="1">
      <alignment horizontal="center" vertical="center"/>
      <protection hidden="1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12" fillId="0" borderId="9" xfId="2" applyFont="1" applyFill="1" applyBorder="1" applyAlignment="1" applyProtection="1">
      <alignment horizontal="left" vertical="center"/>
      <protection hidden="1"/>
    </xf>
    <xf numFmtId="176" fontId="14" fillId="0" borderId="10" xfId="0" applyNumberFormat="1" applyFont="1" applyFill="1" applyBorder="1" applyAlignment="1" applyProtection="1">
      <alignment horizontal="right" vertical="center"/>
      <protection locked="0"/>
    </xf>
    <xf numFmtId="176" fontId="14" fillId="0" borderId="11" xfId="0" applyNumberFormat="1" applyFont="1" applyFill="1" applyBorder="1" applyAlignment="1" applyProtection="1">
      <alignment horizontal="right" vertical="center"/>
      <protection locked="0"/>
    </xf>
    <xf numFmtId="176" fontId="14" fillId="0" borderId="12" xfId="0" applyNumberFormat="1" applyFont="1" applyFill="1" applyBorder="1" applyAlignment="1" applyProtection="1">
      <alignment horizontal="right" vertical="center"/>
      <protection locked="0"/>
    </xf>
    <xf numFmtId="177" fontId="14" fillId="0" borderId="13" xfId="1" applyNumberFormat="1" applyFont="1" applyFill="1" applyBorder="1" applyAlignment="1" applyProtection="1">
      <alignment horizontal="right" vertical="center"/>
      <protection locked="0"/>
    </xf>
    <xf numFmtId="0" fontId="6" fillId="0" borderId="14" xfId="2" applyFont="1" applyFill="1" applyBorder="1" applyAlignment="1" applyProtection="1">
      <alignment horizontal="left" vertical="center"/>
      <protection hidden="1"/>
    </xf>
    <xf numFmtId="176" fontId="9" fillId="0" borderId="15" xfId="0" applyNumberFormat="1" applyFont="1" applyFill="1" applyBorder="1" applyAlignment="1" applyProtection="1">
      <alignment horizontal="right" vertical="center"/>
      <protection locked="0"/>
    </xf>
    <xf numFmtId="177" fontId="9" fillId="0" borderId="16" xfId="1" applyNumberFormat="1" applyFont="1" applyFill="1" applyBorder="1" applyAlignment="1" applyProtection="1">
      <alignment horizontal="right" vertical="center"/>
      <protection locked="0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177" fontId="9" fillId="0" borderId="18" xfId="1" applyNumberFormat="1" applyFont="1" applyFill="1" applyBorder="1" applyAlignment="1" applyProtection="1">
      <alignment horizontal="right" vertical="center"/>
      <protection locked="0"/>
    </xf>
    <xf numFmtId="0" fontId="6" fillId="0" borderId="19" xfId="2" applyFont="1" applyFill="1" applyBorder="1" applyAlignment="1" applyProtection="1">
      <alignment horizontal="left" vertical="center"/>
      <protection hidden="1"/>
    </xf>
    <xf numFmtId="176" fontId="9" fillId="0" borderId="20" xfId="0" applyNumberFormat="1" applyFont="1" applyFill="1" applyBorder="1" applyAlignment="1" applyProtection="1">
      <alignment horizontal="right" vertical="center"/>
      <protection locked="0"/>
    </xf>
    <xf numFmtId="0" fontId="15" fillId="0" borderId="9" xfId="2" applyFont="1" applyFill="1" applyBorder="1" applyAlignment="1" applyProtection="1">
      <alignment horizontal="left" vertical="center"/>
      <protection hidden="1"/>
    </xf>
    <xf numFmtId="0" fontId="6" fillId="0" borderId="21" xfId="2" applyFont="1" applyFill="1" applyBorder="1" applyAlignment="1" applyProtection="1">
      <alignment horizontal="left" vertical="center"/>
      <protection hidden="1"/>
    </xf>
    <xf numFmtId="0" fontId="6" fillId="0" borderId="21" xfId="2" applyFont="1" applyFill="1" applyBorder="1" applyAlignment="1" applyProtection="1">
      <alignment horizontal="left" vertical="center" shrinkToFit="1"/>
      <protection hidden="1"/>
    </xf>
    <xf numFmtId="0" fontId="14" fillId="0" borderId="9" xfId="2" applyFont="1" applyFill="1" applyBorder="1" applyAlignment="1" applyProtection="1">
      <alignment horizontal="center" vertical="center" shrinkToFit="1"/>
      <protection hidden="1"/>
    </xf>
    <xf numFmtId="0" fontId="15" fillId="0" borderId="9" xfId="2" applyFont="1" applyFill="1" applyBorder="1" applyAlignment="1" applyProtection="1">
      <alignment horizontal="left" vertical="center" shrinkToFit="1"/>
      <protection hidden="1"/>
    </xf>
    <xf numFmtId="0" fontId="6" fillId="0" borderId="22" xfId="2" applyFont="1" applyFill="1" applyBorder="1" applyAlignment="1" applyProtection="1">
      <alignment horizontal="left" vertical="center" shrinkToFit="1"/>
      <protection hidden="1"/>
    </xf>
    <xf numFmtId="0" fontId="1" fillId="0" borderId="14" xfId="2" applyFont="1" applyFill="1" applyBorder="1" applyAlignment="1" applyProtection="1">
      <alignment horizontal="left" vertical="center"/>
      <protection hidden="1"/>
    </xf>
    <xf numFmtId="41" fontId="9" fillId="0" borderId="18" xfId="1" applyNumberFormat="1" applyFont="1" applyFill="1" applyBorder="1" applyAlignment="1" applyProtection="1">
      <alignment horizontal="right" vertical="center"/>
      <protection locked="0"/>
    </xf>
    <xf numFmtId="0" fontId="1" fillId="0" borderId="22" xfId="2" applyFont="1" applyFill="1" applyBorder="1" applyAlignment="1" applyProtection="1">
      <alignment horizontal="left" vertical="center" shrinkToFit="1"/>
      <protection hidden="1"/>
    </xf>
    <xf numFmtId="176" fontId="9" fillId="0" borderId="12" xfId="0" applyNumberFormat="1" applyFont="1" applyFill="1" applyBorder="1" applyAlignment="1" applyProtection="1">
      <alignment horizontal="right" vertical="center"/>
      <protection locked="0"/>
    </xf>
    <xf numFmtId="41" fontId="14" fillId="0" borderId="13" xfId="1" applyNumberFormat="1" applyFont="1" applyFill="1" applyBorder="1" applyAlignment="1" applyProtection="1">
      <alignment horizontal="right" vertical="center"/>
      <protection locked="0"/>
    </xf>
    <xf numFmtId="0" fontId="1" fillId="0" borderId="21" xfId="2" applyFont="1" applyFill="1" applyBorder="1" applyAlignment="1" applyProtection="1">
      <alignment horizontal="left" vertical="center" shrinkToFit="1"/>
      <protection hidden="1"/>
    </xf>
    <xf numFmtId="0" fontId="1" fillId="0" borderId="14" xfId="2" applyFont="1" applyFill="1" applyBorder="1" applyAlignment="1" applyProtection="1">
      <alignment horizontal="left" vertical="center" shrinkToFit="1"/>
      <protection hidden="1"/>
    </xf>
    <xf numFmtId="176" fontId="9" fillId="0" borderId="23" xfId="0" applyNumberFormat="1" applyFont="1" applyFill="1" applyBorder="1" applyAlignment="1" applyProtection="1">
      <alignment horizontal="right" vertical="center"/>
      <protection locked="0"/>
    </xf>
    <xf numFmtId="0" fontId="1" fillId="0" borderId="24" xfId="2" applyFont="1" applyFill="1" applyBorder="1" applyAlignment="1" applyProtection="1">
      <alignment horizontal="left" vertical="center" shrinkToFit="1"/>
      <protection hidden="1"/>
    </xf>
    <xf numFmtId="176" fontId="9" fillId="0" borderId="25" xfId="0" applyNumberFormat="1" applyFont="1" applyFill="1" applyBorder="1" applyAlignment="1" applyProtection="1">
      <alignment horizontal="right" vertical="center"/>
      <protection locked="0"/>
    </xf>
    <xf numFmtId="176" fontId="6" fillId="0" borderId="0" xfId="2" applyNumberFormat="1" applyFont="1" applyFill="1" applyProtection="1">
      <protection hidden="1"/>
    </xf>
    <xf numFmtId="10" fontId="6" fillId="0" borderId="0" xfId="1" applyNumberFormat="1" applyFont="1" applyFill="1" applyAlignment="1" applyProtection="1">
      <protection hidden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7" fillId="0" borderId="26" xfId="0" applyFont="1" applyFill="1" applyBorder="1" applyAlignment="1" applyProtection="1">
      <alignment horizontal="center" vertical="center"/>
    </xf>
    <xf numFmtId="0" fontId="17" fillId="0" borderId="27" xfId="0" applyFont="1" applyFill="1" applyBorder="1" applyAlignment="1" applyProtection="1">
      <alignment horizontal="center" vertical="center"/>
    </xf>
    <xf numFmtId="49" fontId="9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5" xfId="2" applyNumberFormat="1" applyFont="1" applyFill="1" applyBorder="1" applyAlignment="1" applyProtection="1">
      <alignment horizontal="center" vertical="center"/>
      <protection hidden="1"/>
    </xf>
    <xf numFmtId="49" fontId="9" fillId="0" borderId="16" xfId="2" applyNumberFormat="1" applyFont="1" applyFill="1" applyBorder="1" applyAlignment="1" applyProtection="1">
      <alignment horizontal="center" vertical="center"/>
      <protection hidden="1"/>
    </xf>
    <xf numFmtId="0" fontId="17" fillId="0" borderId="28" xfId="0" applyFont="1" applyFill="1" applyBorder="1" applyAlignment="1" applyProtection="1">
      <alignment horizontal="center" vertical="center"/>
    </xf>
    <xf numFmtId="176" fontId="18" fillId="0" borderId="15" xfId="0" applyNumberFormat="1" applyFont="1" applyFill="1" applyBorder="1" applyAlignment="1">
      <alignment horizontal="center" vertical="center"/>
    </xf>
    <xf numFmtId="176" fontId="19" fillId="0" borderId="23" xfId="0" applyNumberFormat="1" applyFont="1" applyFill="1" applyBorder="1" applyProtection="1"/>
    <xf numFmtId="176" fontId="19" fillId="0" borderId="18" xfId="0" applyNumberFormat="1" applyFont="1" applyFill="1" applyBorder="1" applyProtection="1"/>
    <xf numFmtId="0" fontId="17" fillId="0" borderId="29" xfId="0" applyFont="1" applyFill="1" applyBorder="1" applyAlignment="1" applyProtection="1">
      <alignment horizontal="center" vertical="center"/>
    </xf>
    <xf numFmtId="182" fontId="19" fillId="0" borderId="23" xfId="0" applyNumberFormat="1" applyFont="1" applyFill="1" applyBorder="1" applyProtection="1"/>
    <xf numFmtId="182" fontId="19" fillId="0" borderId="18" xfId="0" applyNumberFormat="1" applyFont="1" applyFill="1" applyBorder="1" applyProtection="1"/>
    <xf numFmtId="176" fontId="18" fillId="0" borderId="20" xfId="0" applyNumberFormat="1" applyFont="1" applyFill="1" applyBorder="1" applyAlignment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183" fontId="19" fillId="0" borderId="23" xfId="0" applyNumberFormat="1" applyFont="1" applyFill="1" applyBorder="1" applyProtection="1"/>
    <xf numFmtId="183" fontId="19" fillId="0" borderId="18" xfId="0" applyNumberFormat="1" applyFont="1" applyFill="1" applyBorder="1" applyProtection="1"/>
    <xf numFmtId="0" fontId="20" fillId="0" borderId="30" xfId="0" applyFont="1" applyFill="1" applyBorder="1" applyAlignment="1">
      <alignment vertical="center"/>
    </xf>
    <xf numFmtId="0" fontId="18" fillId="0" borderId="25" xfId="0" applyFont="1" applyFill="1" applyBorder="1" applyAlignment="1" applyProtection="1">
      <alignment horizontal="center" vertical="center"/>
    </xf>
    <xf numFmtId="182" fontId="19" fillId="0" borderId="25" xfId="0" applyNumberFormat="1" applyFont="1" applyFill="1" applyBorder="1" applyProtection="1"/>
    <xf numFmtId="182" fontId="19" fillId="0" borderId="1" xfId="0" applyNumberFormat="1" applyFont="1" applyFill="1" applyBorder="1" applyProtection="1"/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183" fontId="9" fillId="0" borderId="0" xfId="0" applyNumberFormat="1" applyFont="1" applyFill="1" applyBorder="1" applyProtection="1"/>
    <xf numFmtId="10" fontId="9" fillId="0" borderId="0" xfId="1" applyNumberFormat="1" applyFont="1" applyFill="1" applyBorder="1" applyProtection="1"/>
    <xf numFmtId="10" fontId="6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Continuous" vertical="center"/>
    </xf>
    <xf numFmtId="176" fontId="6" fillId="0" borderId="0" xfId="0" applyNumberFormat="1" applyFont="1" applyAlignment="1" applyProtection="1">
      <alignment horizontal="centerContinuous"/>
    </xf>
    <xf numFmtId="176" fontId="5" fillId="0" borderId="0" xfId="0" applyNumberFormat="1" applyFont="1" applyAlignment="1" applyProtection="1">
      <alignment horizontal="centerContinuous"/>
    </xf>
    <xf numFmtId="184" fontId="5" fillId="0" borderId="0" xfId="1" applyNumberFormat="1" applyFont="1" applyAlignment="1" applyProtection="1">
      <alignment horizontal="centerContinuous"/>
    </xf>
    <xf numFmtId="185" fontId="6" fillId="0" borderId="0" xfId="0" applyNumberFormat="1" applyFont="1" applyProtection="1"/>
    <xf numFmtId="0" fontId="6" fillId="0" borderId="0" xfId="0" applyFont="1" applyAlignment="1" applyProtection="1">
      <alignment horizontal="left" vertical="center"/>
    </xf>
    <xf numFmtId="176" fontId="6" fillId="0" borderId="0" xfId="0" applyNumberFormat="1" applyFont="1" applyProtection="1"/>
    <xf numFmtId="176" fontId="5" fillId="0" borderId="0" xfId="0" applyNumberFormat="1" applyFont="1" applyProtection="1"/>
    <xf numFmtId="184" fontId="5" fillId="0" borderId="0" xfId="0" applyNumberFormat="1" applyFont="1" applyProtection="1"/>
    <xf numFmtId="185" fontId="6" fillId="0" borderId="0" xfId="2" applyNumberFormat="1" applyFont="1" applyProtection="1">
      <protection hidden="1"/>
    </xf>
    <xf numFmtId="0" fontId="19" fillId="0" borderId="4" xfId="0" applyFont="1" applyBorder="1" applyAlignment="1" applyProtection="1">
      <alignment horizontal="center" vertical="center" shrinkToFit="1"/>
    </xf>
    <xf numFmtId="49" fontId="9" fillId="0" borderId="32" xfId="2" applyNumberFormat="1" applyFont="1" applyBorder="1" applyAlignment="1" applyProtection="1">
      <alignment horizontal="center" vertical="center" wrapText="1"/>
      <protection hidden="1"/>
    </xf>
    <xf numFmtId="49" fontId="9" fillId="0" borderId="16" xfId="2" applyNumberFormat="1" applyFont="1" applyBorder="1" applyAlignment="1" applyProtection="1">
      <alignment horizontal="center" vertical="center" wrapText="1"/>
      <protection hidden="1"/>
    </xf>
    <xf numFmtId="185" fontId="9" fillId="0" borderId="26" xfId="0" applyNumberFormat="1" applyFont="1" applyBorder="1" applyAlignment="1" applyProtection="1">
      <alignment horizontal="centerContinuous" vertical="center" wrapText="1"/>
    </xf>
    <xf numFmtId="0" fontId="6" fillId="0" borderId="16" xfId="0" applyFont="1" applyBorder="1" applyAlignment="1" applyProtection="1">
      <alignment horizontal="centerContinuous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22" xfId="0" applyFont="1" applyBorder="1" applyAlignment="1" applyProtection="1">
      <alignment shrinkToFit="1"/>
    </xf>
    <xf numFmtId="49" fontId="6" fillId="0" borderId="28" xfId="2" applyNumberFormat="1" applyFont="1" applyFill="1" applyBorder="1" applyAlignment="1" applyProtection="1">
      <alignment horizontal="center" vertical="center"/>
      <protection hidden="1"/>
    </xf>
    <xf numFmtId="49" fontId="6" fillId="0" borderId="33" xfId="2" applyNumberFormat="1" applyFont="1" applyBorder="1" applyAlignment="1" applyProtection="1">
      <alignment horizontal="center" vertical="center"/>
      <protection hidden="1"/>
    </xf>
    <xf numFmtId="184" fontId="6" fillId="0" borderId="33" xfId="2" applyNumberFormat="1" applyFont="1" applyBorder="1" applyAlignment="1" applyProtection="1">
      <alignment horizontal="center" vertical="center"/>
      <protection hidden="1"/>
    </xf>
    <xf numFmtId="185" fontId="6" fillId="0" borderId="28" xfId="2" applyNumberFormat="1" applyFont="1" applyBorder="1" applyAlignment="1" applyProtection="1">
      <alignment horizontal="center" vertical="center"/>
      <protection hidden="1"/>
    </xf>
    <xf numFmtId="49" fontId="6" fillId="0" borderId="33" xfId="1" applyNumberFormat="1" applyFont="1" applyBorder="1" applyAlignment="1" applyProtection="1">
      <alignment horizontal="center" vertical="center"/>
      <protection hidden="1"/>
    </xf>
    <xf numFmtId="0" fontId="15" fillId="0" borderId="9" xfId="2" applyFont="1" applyBorder="1" applyAlignment="1" applyProtection="1">
      <alignment horizontal="left" vertical="center"/>
      <protection hidden="1"/>
    </xf>
    <xf numFmtId="176" fontId="6" fillId="0" borderId="10" xfId="0" applyNumberFormat="1" applyFont="1" applyBorder="1" applyAlignment="1" applyProtection="1">
      <alignment horizontal="right" vertical="center"/>
      <protection locked="0"/>
    </xf>
    <xf numFmtId="177" fontId="6" fillId="0" borderId="13" xfId="1" applyNumberFormat="1" applyFont="1" applyBorder="1" applyAlignment="1" applyProtection="1">
      <alignment horizontal="right" vertical="center"/>
      <protection locked="0"/>
    </xf>
    <xf numFmtId="185" fontId="6" fillId="0" borderId="10" xfId="0" applyNumberFormat="1" applyFont="1" applyBorder="1" applyAlignment="1" applyProtection="1">
      <alignment horizontal="right" vertical="center"/>
    </xf>
    <xf numFmtId="182" fontId="6" fillId="0" borderId="13" xfId="1" applyNumberFormat="1" applyFont="1" applyBorder="1" applyAlignment="1" applyProtection="1">
      <alignment horizontal="right" vertical="center"/>
      <protection locked="0"/>
    </xf>
    <xf numFmtId="0" fontId="6" fillId="0" borderId="21" xfId="2" applyFont="1" applyBorder="1" applyAlignment="1" applyProtection="1">
      <alignment horizontal="left" vertical="center"/>
      <protection hidden="1"/>
    </xf>
    <xf numFmtId="176" fontId="6" fillId="0" borderId="32" xfId="0" applyNumberFormat="1" applyFont="1" applyBorder="1" applyAlignment="1" applyProtection="1">
      <alignment horizontal="right" vertical="center"/>
      <protection locked="0"/>
    </xf>
    <xf numFmtId="177" fontId="6" fillId="0" borderId="34" xfId="1" applyNumberFormat="1" applyFont="1" applyBorder="1" applyAlignment="1" applyProtection="1">
      <alignment horizontal="right" vertical="center"/>
      <protection locked="0"/>
    </xf>
    <xf numFmtId="185" fontId="6" fillId="0" borderId="29" xfId="0" applyNumberFormat="1" applyFont="1" applyBorder="1" applyAlignment="1" applyProtection="1">
      <alignment horizontal="right" vertical="center"/>
    </xf>
    <xf numFmtId="182" fontId="6" fillId="0" borderId="34" xfId="1" applyNumberFormat="1" applyFont="1" applyBorder="1" applyAlignment="1" applyProtection="1">
      <alignment horizontal="right" vertical="center"/>
      <protection locked="0"/>
    </xf>
    <xf numFmtId="0" fontId="6" fillId="0" borderId="14" xfId="2" applyFont="1" applyBorder="1" applyAlignment="1" applyProtection="1">
      <alignment horizontal="left" vertical="center"/>
      <protection hidden="1"/>
    </xf>
    <xf numFmtId="176" fontId="6" fillId="0" borderId="35" xfId="0" applyNumberFormat="1" applyFont="1" applyBorder="1" applyAlignment="1" applyProtection="1">
      <alignment horizontal="right" vertical="center"/>
      <protection locked="0"/>
    </xf>
    <xf numFmtId="185" fontId="6" fillId="0" borderId="35" xfId="0" applyNumberFormat="1" applyFont="1" applyBorder="1" applyAlignment="1" applyProtection="1">
      <alignment horizontal="right" vertical="center"/>
    </xf>
    <xf numFmtId="176" fontId="6" fillId="0" borderId="18" xfId="0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182" fontId="6" fillId="0" borderId="18" xfId="1" applyNumberFormat="1" applyFont="1" applyBorder="1" applyAlignment="1" applyProtection="1">
      <alignment horizontal="right" vertical="center"/>
      <protection locked="0"/>
    </xf>
    <xf numFmtId="186" fontId="6" fillId="0" borderId="18" xfId="1" applyNumberFormat="1" applyFont="1" applyBorder="1" applyAlignment="1" applyProtection="1">
      <alignment horizontal="right" vertical="center"/>
      <protection locked="0"/>
    </xf>
    <xf numFmtId="182" fontId="6" fillId="0" borderId="18" xfId="1" applyNumberFormat="1" applyFont="1" applyFill="1" applyBorder="1" applyAlignment="1" applyProtection="1">
      <alignment horizontal="right" vertical="center"/>
      <protection locked="0"/>
    </xf>
    <xf numFmtId="0" fontId="6" fillId="0" borderId="19" xfId="2" applyFont="1" applyBorder="1" applyAlignment="1" applyProtection="1">
      <alignment horizontal="left" vertical="center"/>
      <protection hidden="1"/>
    </xf>
    <xf numFmtId="176" fontId="6" fillId="0" borderId="36" xfId="0" applyNumberFormat="1" applyFont="1" applyBorder="1" applyAlignment="1" applyProtection="1">
      <alignment horizontal="right" vertical="center"/>
      <protection locked="0"/>
    </xf>
    <xf numFmtId="176" fontId="6" fillId="0" borderId="30" xfId="0" applyNumberFormat="1" applyFont="1" applyBorder="1" applyAlignment="1" applyProtection="1">
      <alignment horizontal="right" vertical="center"/>
      <protection locked="0"/>
    </xf>
    <xf numFmtId="185" fontId="6" fillId="0" borderId="28" xfId="0" applyNumberFormat="1" applyFont="1" applyBorder="1" applyAlignment="1" applyProtection="1">
      <alignment horizontal="right" vertical="center"/>
    </xf>
    <xf numFmtId="185" fontId="6" fillId="0" borderId="32" xfId="0" applyNumberFormat="1" applyFont="1" applyBorder="1" applyAlignment="1" applyProtection="1">
      <alignment horizontal="right" vertical="center"/>
    </xf>
    <xf numFmtId="176" fontId="6" fillId="0" borderId="28" xfId="0" applyNumberFormat="1" applyFont="1" applyBorder="1" applyAlignment="1" applyProtection="1">
      <alignment horizontal="right" vertical="center"/>
      <protection locked="0"/>
    </xf>
    <xf numFmtId="176" fontId="6" fillId="0" borderId="37" xfId="0" applyNumberFormat="1" applyFont="1" applyBorder="1" applyAlignment="1" applyProtection="1">
      <alignment horizontal="right" vertical="center"/>
      <protection locked="0"/>
    </xf>
    <xf numFmtId="177" fontId="6" fillId="0" borderId="33" xfId="1" applyNumberFormat="1" applyFont="1" applyBorder="1" applyAlignment="1" applyProtection="1">
      <alignment horizontal="right" vertical="center"/>
      <protection locked="0"/>
    </xf>
    <xf numFmtId="182" fontId="6" fillId="0" borderId="33" xfId="1" applyNumberFormat="1" applyFont="1" applyBorder="1" applyAlignment="1" applyProtection="1">
      <alignment horizontal="right" vertical="center"/>
      <protection locked="0"/>
    </xf>
    <xf numFmtId="0" fontId="15" fillId="0" borderId="9" xfId="2" applyFont="1" applyBorder="1" applyAlignment="1" applyProtection="1">
      <alignment horizontal="center" vertical="center"/>
      <protection hidden="1"/>
    </xf>
    <xf numFmtId="0" fontId="15" fillId="0" borderId="9" xfId="2" applyFont="1" applyBorder="1" applyAlignment="1" applyProtection="1">
      <alignment horizontal="left" vertical="center" shrinkToFit="1"/>
      <protection hidden="1"/>
    </xf>
    <xf numFmtId="176" fontId="6" fillId="0" borderId="38" xfId="0" applyNumberFormat="1" applyFont="1" applyBorder="1" applyAlignment="1" applyProtection="1">
      <alignment horizontal="right" vertical="center"/>
      <protection locked="0"/>
    </xf>
    <xf numFmtId="186" fontId="6" fillId="0" borderId="13" xfId="1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 wrapText="1"/>
    </xf>
    <xf numFmtId="0" fontId="6" fillId="0" borderId="22" xfId="2" applyFont="1" applyBorder="1" applyAlignment="1" applyProtection="1">
      <alignment horizontal="left" vertical="center"/>
      <protection hidden="1"/>
    </xf>
    <xf numFmtId="176" fontId="6" fillId="0" borderId="39" xfId="0" applyNumberFormat="1" applyFont="1" applyBorder="1" applyAlignment="1" applyProtection="1">
      <alignment horizontal="right" vertical="center"/>
      <protection locked="0"/>
    </xf>
    <xf numFmtId="186" fontId="6" fillId="0" borderId="16" xfId="1" applyNumberFormat="1" applyFont="1" applyBorder="1" applyAlignment="1" applyProtection="1">
      <alignment horizontal="right" vertical="center"/>
      <protection locked="0"/>
    </xf>
    <xf numFmtId="41" fontId="6" fillId="0" borderId="18" xfId="1" applyNumberFormat="1" applyFont="1" applyBorder="1" applyAlignment="1" applyProtection="1">
      <alignment horizontal="right" vertical="center"/>
      <protection locked="0"/>
    </xf>
    <xf numFmtId="185" fontId="6" fillId="0" borderId="18" xfId="0" applyNumberFormat="1" applyFont="1" applyBorder="1" applyAlignment="1" applyProtection="1">
      <alignment horizontal="right" vertical="center"/>
    </xf>
    <xf numFmtId="41" fontId="6" fillId="0" borderId="33" xfId="1" applyNumberFormat="1" applyFont="1" applyBorder="1" applyAlignment="1" applyProtection="1">
      <alignment horizontal="right" vertical="center"/>
      <protection locked="0"/>
    </xf>
    <xf numFmtId="41" fontId="6" fillId="0" borderId="13" xfId="1" applyNumberFormat="1" applyFont="1" applyBorder="1" applyAlignment="1" applyProtection="1">
      <alignment horizontal="right" vertical="center"/>
      <protection locked="0"/>
    </xf>
    <xf numFmtId="185" fontId="6" fillId="0" borderId="13" xfId="0" applyNumberFormat="1" applyFont="1" applyBorder="1" applyAlignment="1" applyProtection="1">
      <alignment horizontal="right" vertical="center"/>
    </xf>
    <xf numFmtId="176" fontId="6" fillId="0" borderId="29" xfId="0" applyNumberFormat="1" applyFont="1" applyBorder="1" applyAlignment="1" applyProtection="1">
      <alignment horizontal="right" vertical="center"/>
      <protection locked="0"/>
    </xf>
    <xf numFmtId="41" fontId="6" fillId="0" borderId="34" xfId="1" applyNumberFormat="1" applyFont="1" applyBorder="1" applyAlignment="1" applyProtection="1">
      <alignment horizontal="right" vertical="center"/>
      <protection locked="0"/>
    </xf>
    <xf numFmtId="0" fontId="6" fillId="0" borderId="24" xfId="2" applyFont="1" applyBorder="1" applyAlignment="1" applyProtection="1">
      <alignment horizontal="left" vertical="center"/>
      <protection hidden="1"/>
    </xf>
    <xf numFmtId="0" fontId="14" fillId="0" borderId="9" xfId="2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left" vertical="center"/>
    </xf>
    <xf numFmtId="176" fontId="6" fillId="0" borderId="0" xfId="2" applyNumberFormat="1" applyFont="1" applyProtection="1">
      <protection hidden="1"/>
    </xf>
    <xf numFmtId="176" fontId="5" fillId="0" borderId="0" xfId="2" applyNumberFormat="1" applyFont="1" applyProtection="1">
      <protection hidden="1"/>
    </xf>
    <xf numFmtId="10" fontId="5" fillId="0" borderId="0" xfId="1" applyNumberFormat="1" applyFont="1" applyAlignment="1" applyProtection="1">
      <protection hidden="1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2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84" fontId="5" fillId="0" borderId="0" xfId="1" applyNumberFormat="1" applyFont="1" applyProtection="1"/>
  </cellXfs>
  <cellStyles count="8">
    <cellStyle name="TableStyleLight1" xfId="3"/>
    <cellStyle name="一般" xfId="0" builtinId="0"/>
    <cellStyle name="一般 2" xfId="4"/>
    <cellStyle name="一般_衍交月報" xfId="2"/>
    <cellStyle name="千分位[0] 2" xfId="5"/>
    <cellStyle name="百分比" xfId="1" builtinId="5"/>
    <cellStyle name="百分比 2" xfId="6"/>
    <cellStyle name="超連結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133350</xdr:rowOff>
    </xdr:from>
    <xdr:to>
      <xdr:col>3</xdr:col>
      <xdr:colOff>234992</xdr:colOff>
      <xdr:row>59</xdr:row>
      <xdr:rowOff>438150</xdr:rowOff>
    </xdr:to>
    <xdr:sp macro="" textlink="">
      <xdr:nvSpPr>
        <xdr:cNvPr id="2" name="文字方塊 1"/>
        <xdr:cNvSpPr txBox="1"/>
      </xdr:nvSpPr>
      <xdr:spPr>
        <a:xfrm>
          <a:off x="7372350" y="12011025"/>
          <a:ext cx="234992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600">
            <a:effectLst/>
          </a:endParaRPr>
        </a:p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9526</xdr:colOff>
      <xdr:row>59</xdr:row>
      <xdr:rowOff>136525</xdr:rowOff>
    </xdr:from>
    <xdr:to>
      <xdr:col>2</xdr:col>
      <xdr:colOff>231776</xdr:colOff>
      <xdr:row>59</xdr:row>
      <xdr:rowOff>422275</xdr:rowOff>
    </xdr:to>
    <xdr:sp macro="" textlink="">
      <xdr:nvSpPr>
        <xdr:cNvPr id="3" name="文字方塊 2"/>
        <xdr:cNvSpPr txBox="1"/>
      </xdr:nvSpPr>
      <xdr:spPr>
        <a:xfrm>
          <a:off x="5648326" y="12014200"/>
          <a:ext cx="222250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234992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38800" y="12477750"/>
          <a:ext cx="234992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133350</xdr:rowOff>
    </xdr:from>
    <xdr:to>
      <xdr:col>3</xdr:col>
      <xdr:colOff>234992</xdr:colOff>
      <xdr:row>60</xdr:row>
      <xdr:rowOff>438150</xdr:rowOff>
    </xdr:to>
    <xdr:sp macro="" textlink="">
      <xdr:nvSpPr>
        <xdr:cNvPr id="5" name="文字方塊 4"/>
        <xdr:cNvSpPr txBox="1"/>
      </xdr:nvSpPr>
      <xdr:spPr>
        <a:xfrm>
          <a:off x="7372350" y="12458700"/>
          <a:ext cx="234992" cy="3048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361950</xdr:rowOff>
    </xdr:from>
    <xdr:to>
      <xdr:col>3</xdr:col>
      <xdr:colOff>231913</xdr:colOff>
      <xdr:row>36</xdr:row>
      <xdr:rowOff>266700</xdr:rowOff>
    </xdr:to>
    <xdr:sp macro="" textlink="">
      <xdr:nvSpPr>
        <xdr:cNvPr id="6" name="文字方塊 5"/>
        <xdr:cNvSpPr txBox="1"/>
      </xdr:nvSpPr>
      <xdr:spPr>
        <a:xfrm>
          <a:off x="7372350" y="6829425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59</xdr:row>
      <xdr:rowOff>136525</xdr:rowOff>
    </xdr:from>
    <xdr:to>
      <xdr:col>3</xdr:col>
      <xdr:colOff>231913</xdr:colOff>
      <xdr:row>59</xdr:row>
      <xdr:rowOff>422275</xdr:rowOff>
    </xdr:to>
    <xdr:sp macro="" textlink="">
      <xdr:nvSpPr>
        <xdr:cNvPr id="7" name="文字方塊 6"/>
        <xdr:cNvSpPr txBox="1"/>
      </xdr:nvSpPr>
      <xdr:spPr>
        <a:xfrm>
          <a:off x="7372350" y="1201420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234992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24925" y="11877675"/>
          <a:ext cx="234992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155575</xdr:colOff>
      <xdr:row>59</xdr:row>
      <xdr:rowOff>152400</xdr:rowOff>
    </xdr:from>
    <xdr:to>
      <xdr:col>4</xdr:col>
      <xdr:colOff>390567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80500" y="12030075"/>
          <a:ext cx="234992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155575</xdr:colOff>
      <xdr:row>36</xdr:row>
      <xdr:rowOff>133350</xdr:rowOff>
    </xdr:from>
    <xdr:to>
      <xdr:col>3</xdr:col>
      <xdr:colOff>377825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7925" y="6981825"/>
          <a:ext cx="222250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254138</xdr:colOff>
      <xdr:row>59</xdr:row>
      <xdr:rowOff>422275</xdr:rowOff>
    </xdr:to>
    <xdr:sp macro="" textlink="">
      <xdr:nvSpPr>
        <xdr:cNvPr id="11" name="文字方塊 10"/>
        <xdr:cNvSpPr txBox="1"/>
      </xdr:nvSpPr>
      <xdr:spPr>
        <a:xfrm>
          <a:off x="8947150" y="1201420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59</xdr:row>
      <xdr:rowOff>136525</xdr:rowOff>
    </xdr:from>
    <xdr:to>
      <xdr:col>3</xdr:col>
      <xdr:colOff>250963</xdr:colOff>
      <xdr:row>59</xdr:row>
      <xdr:rowOff>422275</xdr:rowOff>
    </xdr:to>
    <xdr:sp macro="" textlink="">
      <xdr:nvSpPr>
        <xdr:cNvPr id="12" name="文字方塊 11"/>
        <xdr:cNvSpPr txBox="1"/>
      </xdr:nvSpPr>
      <xdr:spPr>
        <a:xfrm>
          <a:off x="7391400" y="1201420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155575</xdr:colOff>
      <xdr:row>89</xdr:row>
      <xdr:rowOff>168275</xdr:rowOff>
    </xdr:from>
    <xdr:to>
      <xdr:col>3</xdr:col>
      <xdr:colOff>377825</xdr:colOff>
      <xdr:row>91</xdr:row>
      <xdr:rowOff>38209</xdr:rowOff>
    </xdr:to>
    <xdr:sp macro="" textlink="">
      <xdr:nvSpPr>
        <xdr:cNvPr id="13" name="文字方塊 12"/>
        <xdr:cNvSpPr txBox="1"/>
      </xdr:nvSpPr>
      <xdr:spPr>
        <a:xfrm>
          <a:off x="7527925" y="19484975"/>
          <a:ext cx="222250" cy="2890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301625</xdr:colOff>
      <xdr:row>90</xdr:row>
      <xdr:rowOff>111125</xdr:rowOff>
    </xdr:from>
    <xdr:to>
      <xdr:col>3</xdr:col>
      <xdr:colOff>533538</xdr:colOff>
      <xdr:row>91</xdr:row>
      <xdr:rowOff>187325</xdr:rowOff>
    </xdr:to>
    <xdr:sp macro="" textlink="">
      <xdr:nvSpPr>
        <xdr:cNvPr id="14" name="文字方塊 13"/>
        <xdr:cNvSpPr txBox="1"/>
      </xdr:nvSpPr>
      <xdr:spPr>
        <a:xfrm>
          <a:off x="7673975" y="19637375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89</xdr:row>
      <xdr:rowOff>19050</xdr:rowOff>
    </xdr:from>
    <xdr:to>
      <xdr:col>4</xdr:col>
      <xdr:colOff>254138</xdr:colOff>
      <xdr:row>90</xdr:row>
      <xdr:rowOff>95250</xdr:rowOff>
    </xdr:to>
    <xdr:sp macro="" textlink="">
      <xdr:nvSpPr>
        <xdr:cNvPr id="15" name="文字方塊 14"/>
        <xdr:cNvSpPr txBox="1"/>
      </xdr:nvSpPr>
      <xdr:spPr>
        <a:xfrm>
          <a:off x="8947150" y="1933575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19050</xdr:colOff>
      <xdr:row>60</xdr:row>
      <xdr:rowOff>136525</xdr:rowOff>
    </xdr:from>
    <xdr:to>
      <xdr:col>2</xdr:col>
      <xdr:colOff>250963</xdr:colOff>
      <xdr:row>60</xdr:row>
      <xdr:rowOff>422275</xdr:rowOff>
    </xdr:to>
    <xdr:sp macro="" textlink="">
      <xdr:nvSpPr>
        <xdr:cNvPr id="16" name="文字方塊 15"/>
        <xdr:cNvSpPr txBox="1"/>
      </xdr:nvSpPr>
      <xdr:spPr>
        <a:xfrm>
          <a:off x="5657850" y="12461875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231913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53200" y="1339215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231913</xdr:colOff>
      <xdr:row>17</xdr:row>
      <xdr:rowOff>285750</xdr:rowOff>
    </xdr:to>
    <xdr:sp macro="" textlink="">
      <xdr:nvSpPr>
        <xdr:cNvPr id="3" name="文字方塊 2"/>
        <xdr:cNvSpPr txBox="1"/>
      </xdr:nvSpPr>
      <xdr:spPr>
        <a:xfrm>
          <a:off x="6553200" y="485775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231913</xdr:colOff>
      <xdr:row>18</xdr:row>
      <xdr:rowOff>285750</xdr:rowOff>
    </xdr:to>
    <xdr:sp macro="" textlink="">
      <xdr:nvSpPr>
        <xdr:cNvPr id="4" name="文字方塊 3"/>
        <xdr:cNvSpPr txBox="1"/>
      </xdr:nvSpPr>
      <xdr:spPr>
        <a:xfrm>
          <a:off x="6553200" y="516255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231913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53200" y="546735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231913</xdr:colOff>
      <xdr:row>35</xdr:row>
      <xdr:rowOff>285750</xdr:rowOff>
    </xdr:to>
    <xdr:sp macro="" textlink="">
      <xdr:nvSpPr>
        <xdr:cNvPr id="6" name="文字方塊 5"/>
        <xdr:cNvSpPr txBox="1"/>
      </xdr:nvSpPr>
      <xdr:spPr>
        <a:xfrm>
          <a:off x="6553200" y="1034415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235088</xdr:colOff>
      <xdr:row>17</xdr:row>
      <xdr:rowOff>276225</xdr:rowOff>
    </xdr:to>
    <xdr:sp macro="" textlink="">
      <xdr:nvSpPr>
        <xdr:cNvPr id="7" name="文字方塊 6"/>
        <xdr:cNvSpPr txBox="1"/>
      </xdr:nvSpPr>
      <xdr:spPr>
        <a:xfrm>
          <a:off x="6556375" y="4848225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235088</xdr:colOff>
      <xdr:row>18</xdr:row>
      <xdr:rowOff>285750</xdr:rowOff>
    </xdr:to>
    <xdr:sp macro="" textlink="">
      <xdr:nvSpPr>
        <xdr:cNvPr id="8" name="文字方塊 7"/>
        <xdr:cNvSpPr txBox="1"/>
      </xdr:nvSpPr>
      <xdr:spPr>
        <a:xfrm>
          <a:off x="6556375" y="516255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28575</xdr:rowOff>
    </xdr:from>
    <xdr:to>
      <xdr:col>3</xdr:col>
      <xdr:colOff>231913</xdr:colOff>
      <xdr:row>20</xdr:row>
      <xdr:rowOff>9525</xdr:rowOff>
    </xdr:to>
    <xdr:sp macro="" textlink="">
      <xdr:nvSpPr>
        <xdr:cNvPr id="9" name="文字方塊 8"/>
        <xdr:cNvSpPr txBox="1"/>
      </xdr:nvSpPr>
      <xdr:spPr>
        <a:xfrm>
          <a:off x="6553200" y="5495925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9525</xdr:rowOff>
    </xdr:from>
    <xdr:to>
      <xdr:col>3</xdr:col>
      <xdr:colOff>235088</xdr:colOff>
      <xdr:row>35</xdr:row>
      <xdr:rowOff>295275</xdr:rowOff>
    </xdr:to>
    <xdr:sp macro="" textlink="">
      <xdr:nvSpPr>
        <xdr:cNvPr id="10" name="文字方塊 9"/>
        <xdr:cNvSpPr txBox="1"/>
      </xdr:nvSpPr>
      <xdr:spPr>
        <a:xfrm>
          <a:off x="6556375" y="10353675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235088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56375" y="13411200"/>
          <a:ext cx="231913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0808&#34893;&#20132;&#26376;&#22577;&#20316;&#26989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圖1趨勢圖"/>
      <sheetName val="利率(店) "/>
      <sheetName val="利率(交)"/>
      <sheetName val="匯率(店)"/>
      <sheetName val="匯率(交)"/>
      <sheetName val="權益"/>
      <sheetName val="商品"/>
      <sheetName val="信用"/>
      <sheetName val="其他"/>
      <sheetName val="附表"/>
      <sheetName val="統計"/>
      <sheetName val="彙總表"/>
      <sheetName val="彙總表 1 (新聞稿)"/>
      <sheetName val="彙總表 2(新聞稿)"/>
      <sheetName val="圖1 趨勢圖"/>
      <sheetName val="圖2分布圖"/>
      <sheetName val="表3銀行別(需排序)"/>
      <sheetName val="T3-S"/>
      <sheetName val="表3銀行別(排序)  (2)"/>
      <sheetName val="換匯"/>
      <sheetName val="換利"/>
      <sheetName val="表4統計表 (按月)"/>
      <sheetName val="表5銀行別 (按月需排序)"/>
      <sheetName val="T5-S"/>
      <sheetName val="表6NDF，保證金"/>
      <sheetName val="表7銀行別NDF"/>
      <sheetName val="T7-S"/>
      <sheetName val="表7銀行別(排序) "/>
      <sheetName val="工作表3"/>
      <sheetName val="選擇權趨勢圖"/>
      <sheetName val="工作表1"/>
      <sheetName val="人民幣  七 (2)"/>
    </sheetNames>
    <sheetDataSet>
      <sheetData sheetId="0"/>
      <sheetData sheetId="1"/>
      <sheetData sheetId="2"/>
      <sheetData sheetId="3">
        <row r="2">
          <cell r="A2" t="str">
            <v>108年8月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65"/>
  <sheetViews>
    <sheetView tabSelected="1" view="pageBreakPreview" zoomScaleNormal="85" zoomScaleSheetLayoutView="100" zoomScalePageLayoutView="85" workbookViewId="0">
      <selection activeCell="F1" sqref="F1:AJ65536"/>
    </sheetView>
  </sheetViews>
  <sheetFormatPr defaultRowHeight="16.5"/>
  <cols>
    <col min="1" max="1" width="48.44140625" style="5" customWidth="1"/>
    <col min="2" max="2" width="17.33203125" style="6" customWidth="1"/>
    <col min="3" max="3" width="20.21875" style="6" customWidth="1"/>
    <col min="4" max="4" width="18.109375" style="6" customWidth="1"/>
    <col min="5" max="5" width="16.77734375" style="74" customWidth="1"/>
    <col min="6" max="16384" width="8.88671875" style="2"/>
  </cols>
  <sheetData>
    <row r="1" spans="1:5" ht="30">
      <c r="A1" s="1" t="s">
        <v>0</v>
      </c>
      <c r="B1" s="1"/>
      <c r="C1" s="1"/>
      <c r="D1" s="1"/>
      <c r="E1" s="1"/>
    </row>
    <row r="2" spans="1:5" ht="31.15" customHeight="1">
      <c r="A2" s="3" t="s">
        <v>1</v>
      </c>
      <c r="B2" s="3"/>
      <c r="C2" s="3"/>
      <c r="D2" s="3"/>
      <c r="E2" s="3"/>
    </row>
    <row r="3" spans="1:5" ht="19.5">
      <c r="A3" s="4" t="str">
        <f>'[1]匯率(店)'!A2</f>
        <v>108年8月</v>
      </c>
      <c r="B3" s="4"/>
      <c r="C3" s="4"/>
      <c r="D3" s="4"/>
      <c r="E3" s="4"/>
    </row>
    <row r="4" spans="1:5" ht="18" thickBot="1">
      <c r="D4" s="7" t="s">
        <v>5</v>
      </c>
      <c r="E4" s="7"/>
    </row>
    <row r="5" spans="1:5" s="13" customFormat="1" ht="39" customHeight="1">
      <c r="A5" s="8" t="s">
        <v>6</v>
      </c>
      <c r="B5" s="9" t="s">
        <v>7</v>
      </c>
      <c r="C5" s="10"/>
      <c r="D5" s="11"/>
      <c r="E5" s="12"/>
    </row>
    <row r="6" spans="1:5" s="13" customFormat="1" ht="24.75" customHeight="1" thickBot="1">
      <c r="A6" s="14"/>
      <c r="B6" s="15" t="s">
        <v>2</v>
      </c>
      <c r="C6" s="16" t="s">
        <v>3</v>
      </c>
      <c r="D6" s="16" t="s">
        <v>4</v>
      </c>
      <c r="E6" s="17" t="s">
        <v>8</v>
      </c>
    </row>
    <row r="7" spans="1:5" s="13" customFormat="1" ht="28.15" customHeight="1" thickBot="1">
      <c r="A7" s="18" t="s">
        <v>9</v>
      </c>
      <c r="B7" s="19">
        <v>441210</v>
      </c>
      <c r="C7" s="20">
        <v>2285147</v>
      </c>
      <c r="D7" s="21">
        <v>2726357</v>
      </c>
      <c r="E7" s="22">
        <v>17.55</v>
      </c>
    </row>
    <row r="8" spans="1:5" s="13" customFormat="1" ht="28.15" customHeight="1">
      <c r="A8" s="23" t="s">
        <v>10</v>
      </c>
      <c r="B8" s="24">
        <v>441210</v>
      </c>
      <c r="C8" s="24">
        <v>298648</v>
      </c>
      <c r="D8" s="24">
        <v>739858</v>
      </c>
      <c r="E8" s="25">
        <v>4.76</v>
      </c>
    </row>
    <row r="9" spans="1:5" s="13" customFormat="1" ht="24" hidden="1" customHeight="1">
      <c r="A9" s="23" t="s">
        <v>11</v>
      </c>
      <c r="B9" s="24">
        <v>0</v>
      </c>
      <c r="C9" s="24">
        <v>0</v>
      </c>
      <c r="D9" s="24">
        <v>0</v>
      </c>
      <c r="E9" s="26">
        <v>0</v>
      </c>
    </row>
    <row r="10" spans="1:5" s="13" customFormat="1" ht="24" hidden="1" customHeight="1">
      <c r="A10" s="23" t="s">
        <v>12</v>
      </c>
      <c r="B10" s="24">
        <v>440163</v>
      </c>
      <c r="C10" s="24">
        <v>270876</v>
      </c>
      <c r="D10" s="24">
        <v>711039</v>
      </c>
      <c r="E10" s="27">
        <v>4.58</v>
      </c>
    </row>
    <row r="11" spans="1:5" s="13" customFormat="1" ht="24" hidden="1" customHeight="1">
      <c r="A11" s="23" t="s">
        <v>13</v>
      </c>
      <c r="B11" s="24">
        <v>500</v>
      </c>
      <c r="C11" s="24">
        <v>18538</v>
      </c>
      <c r="D11" s="24">
        <v>19038</v>
      </c>
      <c r="E11" s="27">
        <v>0.12</v>
      </c>
    </row>
    <row r="12" spans="1:5" s="13" customFormat="1" ht="24" hidden="1" customHeight="1">
      <c r="A12" s="23" t="s">
        <v>14</v>
      </c>
      <c r="B12" s="24">
        <v>547</v>
      </c>
      <c r="C12" s="24">
        <v>9234</v>
      </c>
      <c r="D12" s="24">
        <v>9781</v>
      </c>
      <c r="E12" s="27">
        <v>0.06</v>
      </c>
    </row>
    <row r="13" spans="1:5" s="13" customFormat="1" ht="25.15" customHeight="1" thickBot="1">
      <c r="A13" s="23" t="s">
        <v>15</v>
      </c>
      <c r="B13" s="24">
        <v>0</v>
      </c>
      <c r="C13" s="24">
        <v>1986499</v>
      </c>
      <c r="D13" s="24">
        <v>1986499</v>
      </c>
      <c r="E13" s="27">
        <v>12.79</v>
      </c>
    </row>
    <row r="14" spans="1:5" s="13" customFormat="1" ht="24" hidden="1" customHeight="1">
      <c r="A14" s="23" t="s">
        <v>16</v>
      </c>
      <c r="B14" s="24">
        <v>0</v>
      </c>
      <c r="C14" s="24">
        <v>983170</v>
      </c>
      <c r="D14" s="24">
        <v>983170</v>
      </c>
      <c r="E14" s="27">
        <v>6.33</v>
      </c>
    </row>
    <row r="15" spans="1:5" s="13" customFormat="1" ht="24" hidden="1" customHeight="1">
      <c r="A15" s="23" t="s">
        <v>17</v>
      </c>
      <c r="B15" s="24">
        <v>0</v>
      </c>
      <c r="C15" s="24">
        <v>1001193</v>
      </c>
      <c r="D15" s="24">
        <v>1001193</v>
      </c>
      <c r="E15" s="27">
        <v>6.45</v>
      </c>
    </row>
    <row r="16" spans="1:5" s="13" customFormat="1" ht="24" hidden="1" customHeight="1">
      <c r="A16" s="23" t="s">
        <v>18</v>
      </c>
      <c r="B16" s="24">
        <v>0</v>
      </c>
      <c r="C16" s="24">
        <v>1571</v>
      </c>
      <c r="D16" s="24">
        <v>1571</v>
      </c>
      <c r="E16" s="27">
        <v>0.01</v>
      </c>
    </row>
    <row r="17" spans="1:5" s="13" customFormat="1" ht="24" hidden="1" customHeight="1">
      <c r="A17" s="28" t="s">
        <v>19</v>
      </c>
      <c r="B17" s="29">
        <v>0</v>
      </c>
      <c r="C17" s="29">
        <v>565</v>
      </c>
      <c r="D17" s="29">
        <v>565</v>
      </c>
      <c r="E17" s="27">
        <v>0</v>
      </c>
    </row>
    <row r="18" spans="1:5" s="13" customFormat="1" ht="30" customHeight="1" thickBot="1">
      <c r="A18" s="30" t="s">
        <v>20</v>
      </c>
      <c r="B18" s="19">
        <v>5842177</v>
      </c>
      <c r="C18" s="20">
        <v>6610902</v>
      </c>
      <c r="D18" s="21">
        <v>12453079</v>
      </c>
      <c r="E18" s="22">
        <v>80.16</v>
      </c>
    </row>
    <row r="19" spans="1:5" s="13" customFormat="1" ht="30" customHeight="1">
      <c r="A19" s="31" t="s">
        <v>21</v>
      </c>
      <c r="B19" s="24">
        <v>5842177</v>
      </c>
      <c r="C19" s="24">
        <v>6541858</v>
      </c>
      <c r="D19" s="24">
        <v>12384035</v>
      </c>
      <c r="E19" s="27">
        <v>79.72</v>
      </c>
    </row>
    <row r="20" spans="1:5" s="13" customFormat="1" ht="24" hidden="1" customHeight="1">
      <c r="A20" s="23" t="s">
        <v>22</v>
      </c>
      <c r="B20" s="24">
        <v>273066</v>
      </c>
      <c r="C20" s="24">
        <v>1326721</v>
      </c>
      <c r="D20" s="24">
        <v>1599787</v>
      </c>
      <c r="E20" s="27">
        <v>10.3</v>
      </c>
    </row>
    <row r="21" spans="1:5" s="13" customFormat="1" ht="24" hidden="1" customHeight="1">
      <c r="A21" s="23" t="s">
        <v>23</v>
      </c>
      <c r="B21" s="24">
        <v>5460173</v>
      </c>
      <c r="C21" s="24">
        <v>4604934</v>
      </c>
      <c r="D21" s="24">
        <v>10065107</v>
      </c>
      <c r="E21" s="27">
        <v>64.790000000000006</v>
      </c>
    </row>
    <row r="22" spans="1:5" s="13" customFormat="1" ht="24" hidden="1" customHeight="1">
      <c r="A22" s="23" t="s">
        <v>24</v>
      </c>
      <c r="B22" s="24">
        <v>69736</v>
      </c>
      <c r="C22" s="24">
        <v>5057</v>
      </c>
      <c r="D22" s="24">
        <v>74793</v>
      </c>
      <c r="E22" s="27">
        <v>0.48</v>
      </c>
    </row>
    <row r="23" spans="1:5" s="13" customFormat="1" ht="24" hidden="1" customHeight="1">
      <c r="A23" s="23" t="s">
        <v>25</v>
      </c>
      <c r="B23" s="24">
        <v>20285</v>
      </c>
      <c r="C23" s="24">
        <v>303083</v>
      </c>
      <c r="D23" s="24">
        <v>323368</v>
      </c>
      <c r="E23" s="27">
        <v>2.08</v>
      </c>
    </row>
    <row r="24" spans="1:5" s="13" customFormat="1" ht="24" hidden="1" customHeight="1">
      <c r="A24" s="23" t="s">
        <v>26</v>
      </c>
      <c r="B24" s="24">
        <v>18917</v>
      </c>
      <c r="C24" s="24">
        <v>302063</v>
      </c>
      <c r="D24" s="24">
        <v>320980</v>
      </c>
      <c r="E24" s="27">
        <v>2.0699999999999998</v>
      </c>
    </row>
    <row r="25" spans="1:5" s="13" customFormat="1" ht="26.45" customHeight="1" thickBot="1">
      <c r="A25" s="23" t="s">
        <v>27</v>
      </c>
      <c r="B25" s="24">
        <v>0</v>
      </c>
      <c r="C25" s="24">
        <v>69044</v>
      </c>
      <c r="D25" s="24">
        <v>69044</v>
      </c>
      <c r="E25" s="27">
        <v>0.44</v>
      </c>
    </row>
    <row r="26" spans="1:5" s="13" customFormat="1" ht="24" hidden="1" customHeight="1">
      <c r="A26" s="23" t="s">
        <v>16</v>
      </c>
      <c r="B26" s="24">
        <v>0</v>
      </c>
      <c r="C26" s="24">
        <v>31643</v>
      </c>
      <c r="D26" s="24">
        <v>31643</v>
      </c>
      <c r="E26" s="27">
        <v>0.2</v>
      </c>
    </row>
    <row r="27" spans="1:5" s="13" customFormat="1" ht="24" hidden="1" customHeight="1">
      <c r="A27" s="23" t="s">
        <v>28</v>
      </c>
      <c r="B27" s="24">
        <v>0</v>
      </c>
      <c r="C27" s="24">
        <v>32407</v>
      </c>
      <c r="D27" s="24">
        <v>32407</v>
      </c>
      <c r="E27" s="27">
        <v>0.21</v>
      </c>
    </row>
    <row r="28" spans="1:5" s="13" customFormat="1" ht="24" hidden="1" customHeight="1">
      <c r="A28" s="23" t="s">
        <v>13</v>
      </c>
      <c r="B28" s="24">
        <v>0</v>
      </c>
      <c r="C28" s="24">
        <v>2602</v>
      </c>
      <c r="D28" s="24">
        <v>2602</v>
      </c>
      <c r="E28" s="27">
        <v>0.02</v>
      </c>
    </row>
    <row r="29" spans="1:5" s="13" customFormat="1" ht="24" hidden="1" customHeight="1">
      <c r="A29" s="28" t="s">
        <v>14</v>
      </c>
      <c r="B29" s="29">
        <v>0</v>
      </c>
      <c r="C29" s="29">
        <v>2392</v>
      </c>
      <c r="D29" s="29">
        <v>2392</v>
      </c>
      <c r="E29" s="27">
        <v>0.01</v>
      </c>
    </row>
    <row r="30" spans="1:5" s="13" customFormat="1" ht="30" customHeight="1" thickBot="1">
      <c r="A30" s="30" t="s">
        <v>29</v>
      </c>
      <c r="B30" s="21">
        <v>307004</v>
      </c>
      <c r="C30" s="21">
        <v>8120</v>
      </c>
      <c r="D30" s="21">
        <v>315124</v>
      </c>
      <c r="E30" s="22">
        <v>2.0299999999999998</v>
      </c>
    </row>
    <row r="31" spans="1:5" s="13" customFormat="1" ht="30" customHeight="1">
      <c r="A31" s="32" t="s">
        <v>10</v>
      </c>
      <c r="B31" s="24">
        <v>60</v>
      </c>
      <c r="C31" s="24">
        <v>1726</v>
      </c>
      <c r="D31" s="24">
        <v>1786</v>
      </c>
      <c r="E31" s="25">
        <v>0.01</v>
      </c>
    </row>
    <row r="32" spans="1:5" s="13" customFormat="1" ht="30" customHeight="1" thickBot="1">
      <c r="A32" s="28" t="s">
        <v>15</v>
      </c>
      <c r="B32" s="29">
        <v>306944</v>
      </c>
      <c r="C32" s="29">
        <v>6394</v>
      </c>
      <c r="D32" s="29">
        <v>313338</v>
      </c>
      <c r="E32" s="27">
        <v>2.02</v>
      </c>
    </row>
    <row r="33" spans="1:5" s="13" customFormat="1" ht="30" customHeight="1" thickBot="1">
      <c r="A33" s="30" t="s">
        <v>30</v>
      </c>
      <c r="B33" s="21">
        <v>3205</v>
      </c>
      <c r="C33" s="21">
        <v>35272</v>
      </c>
      <c r="D33" s="21">
        <v>38477</v>
      </c>
      <c r="E33" s="22">
        <v>0.25</v>
      </c>
    </row>
    <row r="34" spans="1:5" s="13" customFormat="1" ht="30" customHeight="1">
      <c r="A34" s="32" t="s">
        <v>10</v>
      </c>
      <c r="B34" s="24">
        <v>0</v>
      </c>
      <c r="C34" s="24">
        <v>13325</v>
      </c>
      <c r="D34" s="24">
        <v>13325</v>
      </c>
      <c r="E34" s="27">
        <v>0.09</v>
      </c>
    </row>
    <row r="35" spans="1:5" s="13" customFormat="1" ht="30" customHeight="1" thickBot="1">
      <c r="A35" s="28" t="s">
        <v>15</v>
      </c>
      <c r="B35" s="29">
        <v>3205</v>
      </c>
      <c r="C35" s="29">
        <v>21947</v>
      </c>
      <c r="D35" s="29">
        <v>25152</v>
      </c>
      <c r="E35" s="27">
        <v>0.16</v>
      </c>
    </row>
    <row r="36" spans="1:5" s="13" customFormat="1" ht="30" customHeight="1" thickBot="1">
      <c r="A36" s="33" t="s">
        <v>31</v>
      </c>
      <c r="B36" s="21">
        <v>6593596</v>
      </c>
      <c r="C36" s="21">
        <v>8939441</v>
      </c>
      <c r="D36" s="21">
        <v>15533037</v>
      </c>
      <c r="E36" s="22">
        <v>99.99</v>
      </c>
    </row>
    <row r="37" spans="1:5" s="13" customFormat="1" ht="30" customHeight="1" thickBot="1">
      <c r="A37" s="34" t="s">
        <v>32</v>
      </c>
      <c r="B37" s="21">
        <v>0</v>
      </c>
      <c r="C37" s="21">
        <v>942</v>
      </c>
      <c r="D37" s="21">
        <v>942</v>
      </c>
      <c r="E37" s="27">
        <v>0.01</v>
      </c>
    </row>
    <row r="38" spans="1:5" s="13" customFormat="1" ht="24" hidden="1" customHeight="1">
      <c r="A38" s="35" t="s">
        <v>33</v>
      </c>
      <c r="B38" s="24">
        <v>0</v>
      </c>
      <c r="C38" s="24">
        <v>942</v>
      </c>
      <c r="D38" s="24">
        <v>942</v>
      </c>
      <c r="E38" s="25">
        <v>0.01</v>
      </c>
    </row>
    <row r="39" spans="1:5" s="13" customFormat="1" ht="24" hidden="1" customHeight="1">
      <c r="A39" s="36" t="s">
        <v>34</v>
      </c>
      <c r="B39" s="24">
        <v>0</v>
      </c>
      <c r="C39" s="24">
        <v>0</v>
      </c>
      <c r="D39" s="24">
        <v>0</v>
      </c>
      <c r="E39" s="37">
        <v>0</v>
      </c>
    </row>
    <row r="40" spans="1:5" s="13" customFormat="1" ht="24" hidden="1" customHeight="1">
      <c r="A40" s="23" t="s">
        <v>35</v>
      </c>
      <c r="B40" s="24">
        <v>0</v>
      </c>
      <c r="C40" s="24">
        <v>0</v>
      </c>
      <c r="D40" s="24">
        <v>0</v>
      </c>
      <c r="E40" s="37">
        <v>0</v>
      </c>
    </row>
    <row r="41" spans="1:5" s="13" customFormat="1" ht="24" hidden="1" customHeight="1">
      <c r="A41" s="38" t="s">
        <v>36</v>
      </c>
      <c r="B41" s="29">
        <v>0</v>
      </c>
      <c r="C41" s="29">
        <v>0</v>
      </c>
      <c r="D41" s="29">
        <v>0</v>
      </c>
      <c r="E41" s="37">
        <v>0</v>
      </c>
    </row>
    <row r="42" spans="1:5" s="13" customFormat="1" ht="30" customHeight="1" thickBot="1">
      <c r="A42" s="34" t="s">
        <v>37</v>
      </c>
      <c r="B42" s="39">
        <v>0</v>
      </c>
      <c r="C42" s="39">
        <v>0</v>
      </c>
      <c r="D42" s="39">
        <v>0</v>
      </c>
      <c r="E42" s="40">
        <v>0</v>
      </c>
    </row>
    <row r="43" spans="1:5" s="13" customFormat="1" ht="24" hidden="1" customHeight="1">
      <c r="A43" s="41" t="s">
        <v>38</v>
      </c>
      <c r="B43" s="24">
        <v>0</v>
      </c>
      <c r="C43" s="24">
        <v>0</v>
      </c>
      <c r="D43" s="24">
        <v>0</v>
      </c>
      <c r="E43" s="37">
        <v>0</v>
      </c>
    </row>
    <row r="44" spans="1:5" s="13" customFormat="1" ht="24" hidden="1" customHeight="1">
      <c r="A44" s="42" t="s">
        <v>39</v>
      </c>
      <c r="B44" s="43">
        <v>0</v>
      </c>
      <c r="C44" s="43">
        <v>0</v>
      </c>
      <c r="D44" s="43">
        <v>0</v>
      </c>
      <c r="E44" s="37">
        <v>0</v>
      </c>
    </row>
    <row r="45" spans="1:5" s="13" customFormat="1" ht="24" hidden="1" customHeight="1">
      <c r="A45" s="44" t="s">
        <v>40</v>
      </c>
      <c r="B45" s="45">
        <v>0</v>
      </c>
      <c r="C45" s="45">
        <v>0</v>
      </c>
      <c r="D45" s="45">
        <v>0</v>
      </c>
      <c r="E45" s="37">
        <v>0</v>
      </c>
    </row>
    <row r="46" spans="1:5" s="13" customFormat="1" ht="30" customHeight="1" thickBot="1">
      <c r="A46" s="33" t="s">
        <v>41</v>
      </c>
      <c r="B46" s="21">
        <v>6593596</v>
      </c>
      <c r="C46" s="21">
        <v>8940383</v>
      </c>
      <c r="D46" s="21">
        <v>15533979</v>
      </c>
      <c r="E46" s="22">
        <v>100</v>
      </c>
    </row>
    <row r="47" spans="1:5" ht="21" customHeight="1">
      <c r="A47" s="5" t="s">
        <v>42</v>
      </c>
      <c r="B47" s="46"/>
      <c r="C47" s="46"/>
      <c r="D47" s="46"/>
      <c r="E47" s="47"/>
    </row>
    <row r="48" spans="1:5" ht="15.6" customHeight="1">
      <c r="A48" s="48"/>
      <c r="B48" s="48"/>
      <c r="C48" s="48"/>
      <c r="D48" s="48"/>
      <c r="E48" s="48"/>
    </row>
    <row r="49" spans="1:5" ht="19.899999999999999" customHeight="1">
      <c r="A49" s="48"/>
      <c r="B49" s="48"/>
      <c r="C49" s="48"/>
      <c r="D49" s="48"/>
      <c r="E49" s="48"/>
    </row>
    <row r="50" spans="1:5">
      <c r="A50" s="48"/>
      <c r="B50" s="48"/>
      <c r="C50" s="48"/>
      <c r="D50" s="48"/>
      <c r="E50" s="48"/>
    </row>
    <row r="51" spans="1:5">
      <c r="A51" s="48"/>
      <c r="B51" s="48"/>
      <c r="C51" s="48"/>
      <c r="D51" s="48"/>
      <c r="E51" s="48"/>
    </row>
    <row r="52" spans="1:5">
      <c r="A52" s="48"/>
      <c r="B52" s="48"/>
      <c r="C52" s="48"/>
      <c r="D52" s="48"/>
      <c r="E52" s="48"/>
    </row>
    <row r="53" spans="1:5">
      <c r="A53" s="48"/>
      <c r="B53" s="48"/>
      <c r="C53" s="48"/>
      <c r="D53" s="48"/>
      <c r="E53" s="48"/>
    </row>
    <row r="54" spans="1:5">
      <c r="A54" s="2"/>
      <c r="B54" s="48"/>
      <c r="C54" s="48"/>
      <c r="D54" s="48"/>
      <c r="E54" s="48"/>
    </row>
    <row r="55" spans="1:5" ht="27.75">
      <c r="A55" s="3" t="s">
        <v>43</v>
      </c>
      <c r="B55" s="3"/>
      <c r="C55" s="3"/>
      <c r="D55" s="3"/>
      <c r="E55" s="3"/>
    </row>
    <row r="56" spans="1:5" ht="28.5" thickBot="1">
      <c r="A56" s="2"/>
      <c r="B56" s="49"/>
      <c r="C56" s="49"/>
      <c r="D56" s="7" t="s">
        <v>5</v>
      </c>
      <c r="E56" s="7"/>
    </row>
    <row r="57" spans="1:5" ht="41.45" customHeight="1">
      <c r="A57" s="50" t="s">
        <v>44</v>
      </c>
      <c r="B57" s="51"/>
      <c r="C57" s="52" t="s">
        <v>45</v>
      </c>
      <c r="D57" s="53" t="s">
        <v>46</v>
      </c>
      <c r="E57" s="54" t="s">
        <v>4</v>
      </c>
    </row>
    <row r="58" spans="1:5" ht="35.450000000000003" customHeight="1">
      <c r="A58" s="55" t="s">
        <v>47</v>
      </c>
      <c r="B58" s="56" t="s">
        <v>48</v>
      </c>
      <c r="C58" s="57">
        <f>+B46</f>
        <v>6593596</v>
      </c>
      <c r="D58" s="57">
        <f>+C46</f>
        <v>8940383</v>
      </c>
      <c r="E58" s="58">
        <f>+D46</f>
        <v>15533979</v>
      </c>
    </row>
    <row r="59" spans="1:5" ht="35.450000000000003" customHeight="1">
      <c r="A59" s="59"/>
      <c r="B59" s="56" t="s">
        <v>49</v>
      </c>
      <c r="C59" s="60">
        <f>+C58/E58*100</f>
        <v>42.446278574214631</v>
      </c>
      <c r="D59" s="60">
        <f>+D58/E58*100</f>
        <v>57.553721425785376</v>
      </c>
      <c r="E59" s="61">
        <v>100</v>
      </c>
    </row>
    <row r="60" spans="1:5" ht="35.450000000000003" customHeight="1">
      <c r="A60" s="55" t="s">
        <v>50</v>
      </c>
      <c r="B60" s="56" t="s">
        <v>48</v>
      </c>
      <c r="C60" s="57">
        <v>7309469</v>
      </c>
      <c r="D60" s="57">
        <v>8285986</v>
      </c>
      <c r="E60" s="58">
        <f>+C60+D60</f>
        <v>15595455</v>
      </c>
    </row>
    <row r="61" spans="1:5" ht="35.450000000000003" customHeight="1">
      <c r="A61" s="59"/>
      <c r="B61" s="62" t="s">
        <v>51</v>
      </c>
      <c r="C61" s="60">
        <v>46.869225681456548</v>
      </c>
      <c r="D61" s="60">
        <v>53.130774318543452</v>
      </c>
      <c r="E61" s="61">
        <f>+C61+D61</f>
        <v>100</v>
      </c>
    </row>
    <row r="62" spans="1:5" ht="35.450000000000003" customHeight="1">
      <c r="A62" s="55" t="s">
        <v>52</v>
      </c>
      <c r="B62" s="63" t="s">
        <v>53</v>
      </c>
      <c r="C62" s="64">
        <f>+C58-C60</f>
        <v>-715873</v>
      </c>
      <c r="D62" s="64">
        <f>+D58-D60</f>
        <v>654397</v>
      </c>
      <c r="E62" s="65">
        <f>+E58-E60</f>
        <v>-61476</v>
      </c>
    </row>
    <row r="63" spans="1:5" ht="35.450000000000003" customHeight="1" thickBot="1">
      <c r="A63" s="66"/>
      <c r="B63" s="67" t="s">
        <v>54</v>
      </c>
      <c r="C63" s="68">
        <f>+C62/C60*100</f>
        <v>-9.7937757174974003</v>
      </c>
      <c r="D63" s="68">
        <f>+D62/D60*100</f>
        <v>7.8976358395971227</v>
      </c>
      <c r="E63" s="69">
        <f>+E62/E60*100</f>
        <v>-0.39419176933279598</v>
      </c>
    </row>
    <row r="64" spans="1:5" ht="16.899999999999999" customHeight="1">
      <c r="A64" s="48"/>
      <c r="B64" s="70"/>
      <c r="C64" s="70"/>
      <c r="D64" s="70"/>
      <c r="E64" s="70"/>
    </row>
    <row r="65" spans="1:5" ht="32.450000000000003" customHeight="1">
      <c r="A65" s="71"/>
      <c r="B65" s="72"/>
      <c r="C65" s="72"/>
      <c r="D65" s="72"/>
      <c r="E65" s="73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topLeftCell="A22" zoomScaleNormal="85" zoomScaleSheetLayoutView="100" zoomScalePageLayoutView="85" workbookViewId="0">
      <selection activeCell="H1" sqref="H1:AA65536"/>
    </sheetView>
  </sheetViews>
  <sheetFormatPr defaultRowHeight="16.5"/>
  <cols>
    <col min="1" max="1" width="51.77734375" style="83" customWidth="1"/>
    <col min="2" max="2" width="13.6640625" style="84" customWidth="1"/>
    <col min="3" max="3" width="11" style="84" customWidth="1"/>
    <col min="4" max="4" width="13.109375" style="85" customWidth="1"/>
    <col min="5" max="5" width="10.77734375" style="153" customWidth="1"/>
    <col min="6" max="6" width="13.33203125" style="82" customWidth="1"/>
    <col min="7" max="7" width="10.88671875" style="76" customWidth="1"/>
    <col min="8" max="16384" width="8.88671875" style="76"/>
  </cols>
  <sheetData>
    <row r="1" spans="1:7" ht="30">
      <c r="A1" s="75" t="s">
        <v>55</v>
      </c>
      <c r="B1" s="75"/>
      <c r="C1" s="75"/>
      <c r="D1" s="75"/>
      <c r="E1" s="75"/>
      <c r="F1" s="75"/>
      <c r="G1" s="75"/>
    </row>
    <row r="2" spans="1:7">
      <c r="A2" s="77"/>
      <c r="B2" s="77"/>
      <c r="C2" s="77"/>
      <c r="D2" s="77"/>
      <c r="E2" s="77"/>
      <c r="F2" s="77"/>
      <c r="G2" s="77"/>
    </row>
    <row r="3" spans="1:7">
      <c r="A3" s="78"/>
      <c r="B3" s="79"/>
      <c r="C3" s="79"/>
      <c r="D3" s="80"/>
      <c r="E3" s="81"/>
    </row>
    <row r="4" spans="1:7" ht="17.25" thickBot="1">
      <c r="E4" s="86"/>
      <c r="F4" s="87" t="s">
        <v>56</v>
      </c>
    </row>
    <row r="5" spans="1:7" s="93" customFormat="1" ht="21">
      <c r="A5" s="88" t="s">
        <v>57</v>
      </c>
      <c r="B5" s="89" t="s">
        <v>58</v>
      </c>
      <c r="C5" s="90"/>
      <c r="D5" s="89" t="s">
        <v>59</v>
      </c>
      <c r="E5" s="90"/>
      <c r="F5" s="91" t="s">
        <v>60</v>
      </c>
      <c r="G5" s="92"/>
    </row>
    <row r="6" spans="1:7" s="93" customFormat="1" ht="17.25" thickBot="1">
      <c r="A6" s="94"/>
      <c r="B6" s="95" t="s">
        <v>61</v>
      </c>
      <c r="C6" s="96" t="s">
        <v>62</v>
      </c>
      <c r="D6" s="95" t="s">
        <v>61</v>
      </c>
      <c r="E6" s="97" t="s">
        <v>62</v>
      </c>
      <c r="F6" s="98" t="s">
        <v>63</v>
      </c>
      <c r="G6" s="99" t="s">
        <v>64</v>
      </c>
    </row>
    <row r="7" spans="1:7" s="93" customFormat="1" ht="24" customHeight="1" thickBot="1">
      <c r="A7" s="100" t="s">
        <v>65</v>
      </c>
      <c r="B7" s="101">
        <v>2726357</v>
      </c>
      <c r="C7" s="102">
        <v>17.55</v>
      </c>
      <c r="D7" s="101">
        <v>1521931</v>
      </c>
      <c r="E7" s="102">
        <v>9.76</v>
      </c>
      <c r="F7" s="103">
        <f t="shared" ref="F7:F46" si="0">B7-D7</f>
        <v>1204426</v>
      </c>
      <c r="G7" s="104">
        <f t="shared" ref="G7:G38" si="1">(F7/D7)*100</f>
        <v>79.138016112425589</v>
      </c>
    </row>
    <row r="8" spans="1:7" s="93" customFormat="1" ht="24" customHeight="1">
      <c r="A8" s="105" t="s">
        <v>21</v>
      </c>
      <c r="B8" s="106">
        <v>739858</v>
      </c>
      <c r="C8" s="107">
        <v>4.76</v>
      </c>
      <c r="D8" s="106">
        <v>741776</v>
      </c>
      <c r="E8" s="107">
        <v>4.76</v>
      </c>
      <c r="F8" s="108">
        <f t="shared" si="0"/>
        <v>-1918</v>
      </c>
      <c r="G8" s="109">
        <f t="shared" si="1"/>
        <v>-0.25856862449041218</v>
      </c>
    </row>
    <row r="9" spans="1:7" s="93" customFormat="1" ht="24" customHeight="1">
      <c r="A9" s="110" t="s">
        <v>11</v>
      </c>
      <c r="B9" s="111">
        <v>0</v>
      </c>
      <c r="C9" s="26">
        <v>0</v>
      </c>
      <c r="D9" s="111">
        <v>0</v>
      </c>
      <c r="E9" s="26">
        <v>0</v>
      </c>
      <c r="F9" s="112">
        <f t="shared" si="0"/>
        <v>0</v>
      </c>
      <c r="G9" s="113">
        <v>0</v>
      </c>
    </row>
    <row r="10" spans="1:7" s="93" customFormat="1" ht="24" customHeight="1">
      <c r="A10" s="110" t="s">
        <v>12</v>
      </c>
      <c r="B10" s="111">
        <v>711039</v>
      </c>
      <c r="C10" s="114">
        <v>4.58</v>
      </c>
      <c r="D10" s="111">
        <v>696339</v>
      </c>
      <c r="E10" s="114">
        <v>4.47</v>
      </c>
      <c r="F10" s="112">
        <f t="shared" si="0"/>
        <v>14700</v>
      </c>
      <c r="G10" s="115">
        <f t="shared" si="1"/>
        <v>2.1110407430863414</v>
      </c>
    </row>
    <row r="11" spans="1:7" s="93" customFormat="1" ht="24" customHeight="1">
      <c r="A11" s="110" t="s">
        <v>66</v>
      </c>
      <c r="B11" s="111">
        <v>19038</v>
      </c>
      <c r="C11" s="114">
        <v>0.12</v>
      </c>
      <c r="D11" s="111">
        <v>43452</v>
      </c>
      <c r="E11" s="114">
        <v>0.28000000000000003</v>
      </c>
      <c r="F11" s="112">
        <f t="shared" si="0"/>
        <v>-24414</v>
      </c>
      <c r="G11" s="116">
        <f t="shared" si="1"/>
        <v>-56.186136426401546</v>
      </c>
    </row>
    <row r="12" spans="1:7" s="93" customFormat="1" ht="24" customHeight="1">
      <c r="A12" s="110" t="s">
        <v>14</v>
      </c>
      <c r="B12" s="111">
        <v>9781</v>
      </c>
      <c r="C12" s="114">
        <v>0.06</v>
      </c>
      <c r="D12" s="111">
        <v>1985</v>
      </c>
      <c r="E12" s="114">
        <v>0.01</v>
      </c>
      <c r="F12" s="112">
        <f t="shared" si="0"/>
        <v>7796</v>
      </c>
      <c r="G12" s="116">
        <f t="shared" si="1"/>
        <v>392.74559193954661</v>
      </c>
    </row>
    <row r="13" spans="1:7" s="93" customFormat="1" ht="24" customHeight="1">
      <c r="A13" s="110" t="s">
        <v>67</v>
      </c>
      <c r="B13" s="111">
        <v>1986499</v>
      </c>
      <c r="C13" s="114">
        <v>12.79</v>
      </c>
      <c r="D13" s="111">
        <v>780155</v>
      </c>
      <c r="E13" s="114">
        <v>5</v>
      </c>
      <c r="F13" s="112">
        <f t="shared" si="0"/>
        <v>1206344</v>
      </c>
      <c r="G13" s="115">
        <f t="shared" si="1"/>
        <v>154.62875966955286</v>
      </c>
    </row>
    <row r="14" spans="1:7" s="93" customFormat="1" ht="24" customHeight="1">
      <c r="A14" s="110" t="s">
        <v>68</v>
      </c>
      <c r="B14" s="111">
        <v>983170</v>
      </c>
      <c r="C14" s="114">
        <v>6.33</v>
      </c>
      <c r="D14" s="111">
        <v>397152</v>
      </c>
      <c r="E14" s="114">
        <v>2.5499999999999998</v>
      </c>
      <c r="F14" s="112">
        <f t="shared" si="0"/>
        <v>586018</v>
      </c>
      <c r="G14" s="117">
        <f t="shared" si="1"/>
        <v>147.5550922568689</v>
      </c>
    </row>
    <row r="15" spans="1:7" s="93" customFormat="1" ht="24" customHeight="1">
      <c r="A15" s="110" t="s">
        <v>69</v>
      </c>
      <c r="B15" s="111">
        <v>1001193</v>
      </c>
      <c r="C15" s="114">
        <v>6.45</v>
      </c>
      <c r="D15" s="111">
        <v>382189</v>
      </c>
      <c r="E15" s="114">
        <v>2.4500000000000002</v>
      </c>
      <c r="F15" s="112">
        <f t="shared" si="0"/>
        <v>619004</v>
      </c>
      <c r="G15" s="117">
        <f t="shared" si="1"/>
        <v>161.96279851068451</v>
      </c>
    </row>
    <row r="16" spans="1:7" s="93" customFormat="1" ht="24" customHeight="1">
      <c r="A16" s="110" t="s">
        <v>13</v>
      </c>
      <c r="B16" s="111">
        <v>1571</v>
      </c>
      <c r="C16" s="114">
        <v>0.01</v>
      </c>
      <c r="D16" s="111">
        <v>811</v>
      </c>
      <c r="E16" s="114">
        <v>0</v>
      </c>
      <c r="F16" s="112">
        <f t="shared" si="0"/>
        <v>760</v>
      </c>
      <c r="G16" s="116">
        <f t="shared" si="1"/>
        <v>93.711467324290993</v>
      </c>
    </row>
    <row r="17" spans="1:7" s="93" customFormat="1" ht="24" customHeight="1" thickBot="1">
      <c r="A17" s="118" t="s">
        <v>14</v>
      </c>
      <c r="B17" s="119">
        <v>565</v>
      </c>
      <c r="C17" s="114">
        <v>0</v>
      </c>
      <c r="D17" s="120">
        <v>3</v>
      </c>
      <c r="E17" s="114">
        <v>0</v>
      </c>
      <c r="F17" s="121">
        <f t="shared" si="0"/>
        <v>562</v>
      </c>
      <c r="G17" s="116">
        <f t="shared" si="1"/>
        <v>18733.333333333336</v>
      </c>
    </row>
    <row r="18" spans="1:7" s="93" customFormat="1" ht="24" customHeight="1" thickBot="1">
      <c r="A18" s="100" t="s">
        <v>70</v>
      </c>
      <c r="B18" s="101">
        <v>12453079</v>
      </c>
      <c r="C18" s="102">
        <v>80.16</v>
      </c>
      <c r="D18" s="101">
        <v>13765873</v>
      </c>
      <c r="E18" s="102">
        <v>88.27</v>
      </c>
      <c r="F18" s="103">
        <f t="shared" si="0"/>
        <v>-1312794</v>
      </c>
      <c r="G18" s="104">
        <f t="shared" si="1"/>
        <v>-9.536583695055155</v>
      </c>
    </row>
    <row r="19" spans="1:7" s="93" customFormat="1" ht="24" customHeight="1">
      <c r="A19" s="105" t="s">
        <v>21</v>
      </c>
      <c r="B19" s="106">
        <v>12384035</v>
      </c>
      <c r="C19" s="107">
        <v>79.72</v>
      </c>
      <c r="D19" s="106">
        <v>13707436</v>
      </c>
      <c r="E19" s="107">
        <v>87.89</v>
      </c>
      <c r="F19" s="122">
        <f t="shared" si="0"/>
        <v>-1323401</v>
      </c>
      <c r="G19" s="115">
        <f t="shared" si="1"/>
        <v>-9.6546210392665692</v>
      </c>
    </row>
    <row r="20" spans="1:7" s="93" customFormat="1" ht="24" customHeight="1">
      <c r="A20" s="110" t="s">
        <v>71</v>
      </c>
      <c r="B20" s="111">
        <v>1599787</v>
      </c>
      <c r="C20" s="114">
        <v>10.3</v>
      </c>
      <c r="D20" s="111">
        <v>1637225</v>
      </c>
      <c r="E20" s="114">
        <v>10.5</v>
      </c>
      <c r="F20" s="108">
        <f t="shared" si="0"/>
        <v>-37438</v>
      </c>
      <c r="G20" s="115">
        <f t="shared" si="1"/>
        <v>-2.2866740979401121</v>
      </c>
    </row>
    <row r="21" spans="1:7" s="93" customFormat="1" ht="24" customHeight="1">
      <c r="A21" s="110" t="s">
        <v>23</v>
      </c>
      <c r="B21" s="111">
        <v>10065107</v>
      </c>
      <c r="C21" s="114">
        <v>64.790000000000006</v>
      </c>
      <c r="D21" s="111">
        <v>11257929</v>
      </c>
      <c r="E21" s="114">
        <v>72.19</v>
      </c>
      <c r="F21" s="112">
        <f t="shared" si="0"/>
        <v>-1192822</v>
      </c>
      <c r="G21" s="115">
        <f t="shared" si="1"/>
        <v>-10.595394588116518</v>
      </c>
    </row>
    <row r="22" spans="1:7" s="93" customFormat="1" ht="24" customHeight="1">
      <c r="A22" s="110" t="s">
        <v>24</v>
      </c>
      <c r="B22" s="111">
        <v>74793</v>
      </c>
      <c r="C22" s="114">
        <v>0.48</v>
      </c>
      <c r="D22" s="111">
        <v>209901</v>
      </c>
      <c r="E22" s="114">
        <v>1.34</v>
      </c>
      <c r="F22" s="112">
        <f t="shared" si="0"/>
        <v>-135108</v>
      </c>
      <c r="G22" s="115">
        <f t="shared" si="1"/>
        <v>-64.3674875298355</v>
      </c>
    </row>
    <row r="23" spans="1:7" s="93" customFormat="1" ht="24" customHeight="1">
      <c r="A23" s="110" t="s">
        <v>25</v>
      </c>
      <c r="B23" s="111">
        <v>323368</v>
      </c>
      <c r="C23" s="114">
        <v>2.08</v>
      </c>
      <c r="D23" s="111">
        <v>303481</v>
      </c>
      <c r="E23" s="114">
        <v>1.94</v>
      </c>
      <c r="F23" s="112">
        <f t="shared" si="0"/>
        <v>19887</v>
      </c>
      <c r="G23" s="115">
        <f t="shared" si="1"/>
        <v>6.5529637769745062</v>
      </c>
    </row>
    <row r="24" spans="1:7" s="93" customFormat="1" ht="24" customHeight="1">
      <c r="A24" s="110" t="s">
        <v>26</v>
      </c>
      <c r="B24" s="111">
        <v>320980</v>
      </c>
      <c r="C24" s="114">
        <v>2.0699999999999998</v>
      </c>
      <c r="D24" s="111">
        <v>298900</v>
      </c>
      <c r="E24" s="114">
        <v>1.92</v>
      </c>
      <c r="F24" s="112">
        <f t="shared" si="0"/>
        <v>22080</v>
      </c>
      <c r="G24" s="115">
        <f t="shared" si="1"/>
        <v>7.3870859819337564</v>
      </c>
    </row>
    <row r="25" spans="1:7" s="93" customFormat="1" ht="24" customHeight="1">
      <c r="A25" s="110" t="s">
        <v>27</v>
      </c>
      <c r="B25" s="111">
        <v>69044</v>
      </c>
      <c r="C25" s="114">
        <v>0.44</v>
      </c>
      <c r="D25" s="111">
        <v>58437</v>
      </c>
      <c r="E25" s="114">
        <v>0.38</v>
      </c>
      <c r="F25" s="112">
        <f t="shared" si="0"/>
        <v>10607</v>
      </c>
      <c r="G25" s="115">
        <f t="shared" si="1"/>
        <v>18.151171346920616</v>
      </c>
    </row>
    <row r="26" spans="1:7" s="93" customFormat="1" ht="24" customHeight="1">
      <c r="A26" s="110" t="s">
        <v>72</v>
      </c>
      <c r="B26" s="111">
        <v>31643</v>
      </c>
      <c r="C26" s="114">
        <v>0.2</v>
      </c>
      <c r="D26" s="111">
        <v>26205</v>
      </c>
      <c r="E26" s="114">
        <v>0.17</v>
      </c>
      <c r="F26" s="112">
        <f t="shared" si="0"/>
        <v>5438</v>
      </c>
      <c r="G26" s="115">
        <f t="shared" si="1"/>
        <v>20.751764930356803</v>
      </c>
    </row>
    <row r="27" spans="1:7" s="93" customFormat="1" ht="24" customHeight="1">
      <c r="A27" s="110" t="s">
        <v>69</v>
      </c>
      <c r="B27" s="111">
        <v>32407</v>
      </c>
      <c r="C27" s="114">
        <v>0.21</v>
      </c>
      <c r="D27" s="111">
        <v>25882</v>
      </c>
      <c r="E27" s="114">
        <v>0.17</v>
      </c>
      <c r="F27" s="112">
        <f t="shared" si="0"/>
        <v>6525</v>
      </c>
      <c r="G27" s="115">
        <f t="shared" si="1"/>
        <v>25.210571053241637</v>
      </c>
    </row>
    <row r="28" spans="1:7" s="93" customFormat="1" ht="24" customHeight="1">
      <c r="A28" s="110" t="s">
        <v>13</v>
      </c>
      <c r="B28" s="111">
        <v>2602</v>
      </c>
      <c r="C28" s="114">
        <v>0.02</v>
      </c>
      <c r="D28" s="111">
        <v>2918</v>
      </c>
      <c r="E28" s="114">
        <v>0.02</v>
      </c>
      <c r="F28" s="112">
        <f t="shared" si="0"/>
        <v>-316</v>
      </c>
      <c r="G28" s="116">
        <f t="shared" si="1"/>
        <v>-10.829335161069226</v>
      </c>
    </row>
    <row r="29" spans="1:7" s="93" customFormat="1" ht="24" customHeight="1" thickBot="1">
      <c r="A29" s="118" t="s">
        <v>14</v>
      </c>
      <c r="B29" s="123">
        <v>2392</v>
      </c>
      <c r="C29" s="114">
        <v>0.01</v>
      </c>
      <c r="D29" s="123">
        <v>3432</v>
      </c>
      <c r="E29" s="114">
        <v>0.02</v>
      </c>
      <c r="F29" s="121">
        <f t="shared" si="0"/>
        <v>-1040</v>
      </c>
      <c r="G29" s="116">
        <f t="shared" si="1"/>
        <v>-30.303030303030305</v>
      </c>
    </row>
    <row r="30" spans="1:7" s="93" customFormat="1" ht="24" customHeight="1" thickBot="1">
      <c r="A30" s="100" t="s">
        <v>73</v>
      </c>
      <c r="B30" s="101">
        <v>315124</v>
      </c>
      <c r="C30" s="102">
        <v>2.0299999999999998</v>
      </c>
      <c r="D30" s="101">
        <v>272777</v>
      </c>
      <c r="E30" s="102">
        <v>1.75</v>
      </c>
      <c r="F30" s="103">
        <f t="shared" si="0"/>
        <v>42347</v>
      </c>
      <c r="G30" s="104">
        <f t="shared" si="1"/>
        <v>15.524402717237889</v>
      </c>
    </row>
    <row r="31" spans="1:7" s="93" customFormat="1" ht="24" customHeight="1">
      <c r="A31" s="105" t="s">
        <v>21</v>
      </c>
      <c r="B31" s="106">
        <v>1786</v>
      </c>
      <c r="C31" s="107">
        <v>0.01</v>
      </c>
      <c r="D31" s="106">
        <v>2345</v>
      </c>
      <c r="E31" s="107">
        <v>0.02</v>
      </c>
      <c r="F31" s="108">
        <f t="shared" si="0"/>
        <v>-559</v>
      </c>
      <c r="G31" s="115">
        <f t="shared" si="1"/>
        <v>-23.837953091684437</v>
      </c>
    </row>
    <row r="32" spans="1:7" s="93" customFormat="1" ht="24" customHeight="1" thickBot="1">
      <c r="A32" s="118" t="s">
        <v>67</v>
      </c>
      <c r="B32" s="124">
        <v>313338</v>
      </c>
      <c r="C32" s="125">
        <v>2.02</v>
      </c>
      <c r="D32" s="124">
        <v>270432</v>
      </c>
      <c r="E32" s="125">
        <v>1.73</v>
      </c>
      <c r="F32" s="112">
        <f t="shared" si="0"/>
        <v>42906</v>
      </c>
      <c r="G32" s="126">
        <f t="shared" si="1"/>
        <v>15.865725949591763</v>
      </c>
    </row>
    <row r="33" spans="1:7" s="93" customFormat="1" ht="24" customHeight="1" thickBot="1">
      <c r="A33" s="100" t="s">
        <v>74</v>
      </c>
      <c r="B33" s="101">
        <v>38477</v>
      </c>
      <c r="C33" s="102">
        <v>0.25</v>
      </c>
      <c r="D33" s="101">
        <v>33332</v>
      </c>
      <c r="E33" s="102">
        <v>0.21</v>
      </c>
      <c r="F33" s="103">
        <f t="shared" si="0"/>
        <v>5145</v>
      </c>
      <c r="G33" s="104">
        <f t="shared" si="1"/>
        <v>15.435617424696987</v>
      </c>
    </row>
    <row r="34" spans="1:7" s="93" customFormat="1" ht="24" customHeight="1">
      <c r="A34" s="105" t="s">
        <v>21</v>
      </c>
      <c r="B34" s="106">
        <v>13325</v>
      </c>
      <c r="C34" s="107">
        <v>0.09</v>
      </c>
      <c r="D34" s="106">
        <v>12683</v>
      </c>
      <c r="E34" s="107">
        <v>0.08</v>
      </c>
      <c r="F34" s="112">
        <f t="shared" si="0"/>
        <v>642</v>
      </c>
      <c r="G34" s="109">
        <f t="shared" si="1"/>
        <v>5.0618938736891907</v>
      </c>
    </row>
    <row r="35" spans="1:7" s="93" customFormat="1" ht="24" customHeight="1" thickBot="1">
      <c r="A35" s="118" t="s">
        <v>27</v>
      </c>
      <c r="B35" s="124">
        <v>25152</v>
      </c>
      <c r="C35" s="114">
        <v>0.16</v>
      </c>
      <c r="D35" s="124">
        <v>20649</v>
      </c>
      <c r="E35" s="114">
        <v>0.13</v>
      </c>
      <c r="F35" s="112">
        <f t="shared" si="0"/>
        <v>4503</v>
      </c>
      <c r="G35" s="126">
        <f t="shared" si="1"/>
        <v>21.807351445590587</v>
      </c>
    </row>
    <row r="36" spans="1:7" s="93" customFormat="1" ht="24" customHeight="1" thickBot="1">
      <c r="A36" s="127" t="s">
        <v>75</v>
      </c>
      <c r="B36" s="101">
        <v>15533037</v>
      </c>
      <c r="C36" s="102">
        <v>99.99</v>
      </c>
      <c r="D36" s="101">
        <v>15593913</v>
      </c>
      <c r="E36" s="102">
        <v>99.99</v>
      </c>
      <c r="F36" s="103">
        <f t="shared" si="0"/>
        <v>-60876</v>
      </c>
      <c r="G36" s="104">
        <f t="shared" si="1"/>
        <v>-0.39038309371098839</v>
      </c>
    </row>
    <row r="37" spans="1:7" s="131" customFormat="1" ht="24" customHeight="1" thickBot="1">
      <c r="A37" s="128" t="s">
        <v>32</v>
      </c>
      <c r="B37" s="129">
        <v>942</v>
      </c>
      <c r="C37" s="130">
        <v>0.01</v>
      </c>
      <c r="D37" s="129">
        <v>1542</v>
      </c>
      <c r="E37" s="130">
        <v>0.01</v>
      </c>
      <c r="F37" s="103">
        <f t="shared" si="0"/>
        <v>-600</v>
      </c>
      <c r="G37" s="104">
        <f t="shared" si="1"/>
        <v>-38.910505836575879</v>
      </c>
    </row>
    <row r="38" spans="1:7" s="93" customFormat="1" ht="24" customHeight="1">
      <c r="A38" s="132" t="s">
        <v>76</v>
      </c>
      <c r="B38" s="133">
        <v>942</v>
      </c>
      <c r="C38" s="134">
        <v>0.01</v>
      </c>
      <c r="D38" s="133">
        <v>1542</v>
      </c>
      <c r="E38" s="134">
        <v>0.01</v>
      </c>
      <c r="F38" s="108">
        <f t="shared" si="0"/>
        <v>-600</v>
      </c>
      <c r="G38" s="109">
        <f t="shared" si="1"/>
        <v>-38.910505836575879</v>
      </c>
    </row>
    <row r="39" spans="1:7" s="93" customFormat="1" ht="24" customHeight="1">
      <c r="A39" s="110" t="s">
        <v>77</v>
      </c>
      <c r="B39" s="111">
        <v>0</v>
      </c>
      <c r="C39" s="135">
        <v>0</v>
      </c>
      <c r="D39" s="111">
        <v>0</v>
      </c>
      <c r="E39" s="135">
        <v>0</v>
      </c>
      <c r="F39" s="112">
        <f t="shared" si="0"/>
        <v>0</v>
      </c>
      <c r="G39" s="136">
        <v>0</v>
      </c>
    </row>
    <row r="40" spans="1:7" s="93" customFormat="1" ht="24" customHeight="1">
      <c r="A40" s="132" t="s">
        <v>78</v>
      </c>
      <c r="B40" s="111">
        <v>0</v>
      </c>
      <c r="C40" s="135">
        <v>0</v>
      </c>
      <c r="D40" s="111">
        <v>0</v>
      </c>
      <c r="E40" s="135">
        <v>0</v>
      </c>
      <c r="F40" s="121">
        <f t="shared" si="0"/>
        <v>0</v>
      </c>
      <c r="G40" s="136">
        <v>0</v>
      </c>
    </row>
    <row r="41" spans="1:7" s="93" customFormat="1" ht="24" customHeight="1" thickBot="1">
      <c r="A41" s="118" t="s">
        <v>79</v>
      </c>
      <c r="B41" s="123">
        <v>0</v>
      </c>
      <c r="C41" s="137">
        <v>0</v>
      </c>
      <c r="D41" s="123">
        <v>0</v>
      </c>
      <c r="E41" s="137">
        <v>0</v>
      </c>
      <c r="F41" s="121">
        <f t="shared" si="0"/>
        <v>0</v>
      </c>
      <c r="G41" s="136">
        <v>0</v>
      </c>
    </row>
    <row r="42" spans="1:7" s="93" customFormat="1" ht="24" customHeight="1" thickBot="1">
      <c r="A42" s="100" t="s">
        <v>80</v>
      </c>
      <c r="B42" s="101">
        <v>0</v>
      </c>
      <c r="C42" s="138">
        <v>0</v>
      </c>
      <c r="D42" s="101">
        <v>0</v>
      </c>
      <c r="E42" s="138">
        <v>0</v>
      </c>
      <c r="F42" s="103">
        <f t="shared" si="0"/>
        <v>0</v>
      </c>
      <c r="G42" s="139">
        <f>C42-E42</f>
        <v>0</v>
      </c>
    </row>
    <row r="43" spans="1:7" s="93" customFormat="1" ht="24" customHeight="1">
      <c r="A43" s="105" t="s">
        <v>81</v>
      </c>
      <c r="B43" s="140">
        <v>0</v>
      </c>
      <c r="C43" s="141">
        <v>0</v>
      </c>
      <c r="D43" s="140">
        <v>0</v>
      </c>
      <c r="E43" s="141">
        <v>0</v>
      </c>
      <c r="F43" s="112">
        <f t="shared" si="0"/>
        <v>0</v>
      </c>
      <c r="G43" s="136">
        <v>0</v>
      </c>
    </row>
    <row r="44" spans="1:7" s="93" customFormat="1" ht="24" customHeight="1">
      <c r="A44" s="110" t="s">
        <v>82</v>
      </c>
      <c r="B44" s="111">
        <v>0</v>
      </c>
      <c r="C44" s="135">
        <v>0</v>
      </c>
      <c r="D44" s="111">
        <v>0</v>
      </c>
      <c r="E44" s="135">
        <v>0</v>
      </c>
      <c r="F44" s="112">
        <f t="shared" si="0"/>
        <v>0</v>
      </c>
      <c r="G44" s="136">
        <v>0</v>
      </c>
    </row>
    <row r="45" spans="1:7" s="93" customFormat="1" ht="24" customHeight="1" thickBot="1">
      <c r="A45" s="142" t="s">
        <v>83</v>
      </c>
      <c r="B45" s="124">
        <v>0</v>
      </c>
      <c r="C45" s="137">
        <v>0</v>
      </c>
      <c r="D45" s="124">
        <v>0</v>
      </c>
      <c r="E45" s="137">
        <v>0</v>
      </c>
      <c r="F45" s="112">
        <f t="shared" si="0"/>
        <v>0</v>
      </c>
      <c r="G45" s="136">
        <v>0</v>
      </c>
    </row>
    <row r="46" spans="1:7" s="93" customFormat="1" ht="24" customHeight="1" thickBot="1">
      <c r="A46" s="143" t="s">
        <v>84</v>
      </c>
      <c r="B46" s="101">
        <v>15533979</v>
      </c>
      <c r="C46" s="102">
        <v>100</v>
      </c>
      <c r="D46" s="101">
        <v>15595455</v>
      </c>
      <c r="E46" s="102">
        <v>100</v>
      </c>
      <c r="F46" s="103">
        <f t="shared" si="0"/>
        <v>-61476</v>
      </c>
      <c r="G46" s="104">
        <f>(F46/D46)*100</f>
        <v>-0.39419176933279598</v>
      </c>
    </row>
    <row r="47" spans="1:7" s="149" customFormat="1">
      <c r="A47" s="144" t="s">
        <v>85</v>
      </c>
      <c r="B47" s="145"/>
      <c r="C47" s="145"/>
      <c r="D47" s="146"/>
      <c r="E47" s="147"/>
      <c r="F47" s="145"/>
      <c r="G47" s="148"/>
    </row>
    <row r="48" spans="1:7" s="149" customFormat="1">
      <c r="A48" s="48"/>
      <c r="B48" s="150"/>
      <c r="C48" s="150"/>
      <c r="D48" s="151"/>
      <c r="E48" s="151"/>
      <c r="F48" s="150"/>
      <c r="G48" s="148"/>
    </row>
    <row r="49" spans="1:7" s="149" customFormat="1">
      <c r="A49" s="152"/>
      <c r="B49" s="152"/>
      <c r="C49" s="152"/>
      <c r="D49" s="152"/>
      <c r="E49" s="152"/>
      <c r="F49" s="152"/>
      <c r="G49" s="148"/>
    </row>
  </sheetData>
  <mergeCells count="5">
    <mergeCell ref="A1:G1"/>
    <mergeCell ref="A2:G2"/>
    <mergeCell ref="B5:C5"/>
    <mergeCell ref="D5:E5"/>
    <mergeCell ref="A49:F49"/>
  </mergeCells>
  <phoneticPr fontId="3" type="noConversion"/>
  <printOptions horizontalCentered="1" vertic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彙總表 1 (新聞稿)</vt:lpstr>
      <vt:lpstr>彙總表 2(新聞稿)</vt:lpstr>
      <vt:lpstr>'彙總表 1 (新聞稿)'!Print_Area</vt:lpstr>
      <vt:lpstr>'彙總表 2(新聞稿)'!Print_Area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2019-09-25T02:35:50Z</dcterms:created>
  <dcterms:modified xsi:type="dcterms:W3CDTF">2019-09-25T02:37:04Z</dcterms:modified>
</cp:coreProperties>
</file>