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8196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97" i="1" l="1"/>
  <c r="O97" i="1"/>
  <c r="L97" i="1"/>
  <c r="I97" i="1"/>
  <c r="P97" i="1"/>
  <c r="P96" i="1"/>
  <c r="M97" i="1"/>
  <c r="M96" i="1"/>
  <c r="J97" i="1"/>
  <c r="J96" i="1"/>
  <c r="G97" i="1"/>
  <c r="G96" i="1"/>
  <c r="F97" i="1"/>
  <c r="F96" i="1"/>
  <c r="R95" i="1"/>
  <c r="Q95" i="1"/>
  <c r="O95" i="1"/>
  <c r="N95" i="1"/>
  <c r="L95" i="1"/>
  <c r="K95" i="1"/>
  <c r="I93" i="1"/>
  <c r="I95" i="1"/>
  <c r="H95" i="1"/>
  <c r="R93" i="1" l="1"/>
  <c r="Q93" i="1"/>
  <c r="O93" i="1"/>
  <c r="N93" i="1"/>
  <c r="L93" i="1"/>
  <c r="K93" i="1"/>
  <c r="H93" i="1"/>
  <c r="R92" i="1" l="1"/>
  <c r="Q92" i="1"/>
  <c r="O92" i="1"/>
  <c r="N92" i="1"/>
  <c r="L92" i="1"/>
  <c r="K92" i="1"/>
  <c r="I92" i="1"/>
  <c r="H92" i="1"/>
  <c r="R91" i="1" l="1"/>
  <c r="Q91" i="1"/>
  <c r="O91" i="1"/>
  <c r="N91" i="1"/>
  <c r="L91" i="1"/>
  <c r="K91" i="1"/>
  <c r="I91" i="1"/>
  <c r="H91" i="1"/>
  <c r="E97" i="1" l="1"/>
  <c r="D97" i="1"/>
  <c r="R96" i="1"/>
  <c r="O96" i="1"/>
  <c r="L96" i="1"/>
  <c r="I96" i="1"/>
  <c r="E96" i="1"/>
  <c r="D96" i="1"/>
  <c r="Q88" i="1"/>
  <c r="O88" i="1"/>
  <c r="N88" i="1"/>
  <c r="L88" i="1"/>
  <c r="K88" i="1"/>
  <c r="I88" i="1"/>
  <c r="H88" i="1"/>
  <c r="Q87" i="1"/>
  <c r="O87" i="1"/>
  <c r="N87" i="1"/>
  <c r="L87" i="1"/>
  <c r="K87" i="1"/>
  <c r="I87" i="1"/>
  <c r="H87" i="1"/>
  <c r="Q85" i="1"/>
  <c r="N85" i="1"/>
  <c r="K85" i="1"/>
  <c r="H85" i="1"/>
  <c r="Q84" i="1"/>
  <c r="N84" i="1"/>
  <c r="K84" i="1"/>
  <c r="H84" i="1"/>
  <c r="Q83" i="1"/>
  <c r="N83" i="1"/>
  <c r="K83" i="1"/>
  <c r="H83" i="1"/>
  <c r="Q81" i="1"/>
  <c r="N81" i="1"/>
  <c r="K81" i="1"/>
  <c r="H81" i="1"/>
  <c r="Q80" i="1"/>
  <c r="N80" i="1"/>
  <c r="K80" i="1"/>
  <c r="H80" i="1"/>
  <c r="Q79" i="1"/>
  <c r="N79" i="1"/>
  <c r="K79" i="1"/>
  <c r="H79" i="1"/>
  <c r="Q77" i="1"/>
  <c r="N77" i="1"/>
  <c r="K77" i="1"/>
  <c r="H77" i="1"/>
  <c r="Q76" i="1"/>
  <c r="N76" i="1"/>
  <c r="K76" i="1"/>
  <c r="H76" i="1"/>
  <c r="Q75" i="1"/>
  <c r="N75" i="1"/>
  <c r="K75" i="1"/>
  <c r="H75" i="1"/>
  <c r="Q73" i="1"/>
  <c r="N73" i="1"/>
  <c r="K73" i="1"/>
  <c r="H73" i="1"/>
  <c r="Q72" i="1"/>
  <c r="N72" i="1"/>
  <c r="K72" i="1"/>
  <c r="H72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<sst xmlns="http://schemas.openxmlformats.org/spreadsheetml/2006/main" count="239" uniqueCount="90">
  <si>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</si>
  <si>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</si>
  <si>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</si>
  <si>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</si>
  <si>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</si>
  <si>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</si>
  <si>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</si>
  <si>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</si>
  <si>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</si>
  <si>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</si>
  <si>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</si>
  <si>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</si>
  <si>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</si>
  <si>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</si>
  <si>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</si>
  <si>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</si>
  <si>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</si>
  <si>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</si>
  <si>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</si>
  <si>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</si>
  <si>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</si>
  <si>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</si>
  <si>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</si>
  <si>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</si>
  <si>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</si>
  <si>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</si>
  <si>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</si>
  <si>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</si>
  <si>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</si>
  <si>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</si>
  <si>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</si>
  <si>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</si>
  <si>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</si>
  <si>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</si>
  <si>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</si>
  <si>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</si>
  <si>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</si>
  <si>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</si>
  <si>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</si>
  <si>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</si>
  <si>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</si>
  <si>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</si>
  <si>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</si>
  <si>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</si>
  <si>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</si>
  <si>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</si>
  <si>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</si>
  <si>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</si>
  <si>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</si>
  <si>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</si>
  <si>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</si>
  <si>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</si>
  <si>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</si>
  <si>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</si>
  <si>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</si>
  <si>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</si>
  <si>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</si>
  <si>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</si>
  <si>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</si>
  <si>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</si>
  <si>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</si>
  <si>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</si>
  <si>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</si>
  <si>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107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</si>
  <si>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</si>
  <si>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15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</si>
  <si>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</si>
  <si>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18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</si>
  <si>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</si>
  <si>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</si>
  <si>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</si>
  <si>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</si>
  <si>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</si>
  <si>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</si>
  <si>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</si>
  <si>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</si>
  <si>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</si>
  <si>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</si>
  <si>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r>
      <t>3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</si>
  <si>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</si>
  <si>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4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</si>
  <si>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</si>
  <si>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5</t>
    </r>
    <r>
      <rPr>
        <sz val="11"/>
        <rFont val="標楷體"/>
        <family val="4"/>
        <charset val="136"/>
      </rPr>
      <t>月</t>
    </r>
    <phoneticPr fontId="13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</si>
  <si>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</si>
  <si>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6</t>
    </r>
    <r>
      <rPr>
        <sz val="11"/>
        <rFont val="標楷體"/>
        <family val="4"/>
        <charset val="136"/>
      </rPr>
      <t>月</t>
    </r>
    <phoneticPr fontId="13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</si>
  <si>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</si>
  <si>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7</t>
    </r>
    <r>
      <rPr>
        <sz val="11"/>
        <rFont val="標楷體"/>
        <family val="4"/>
        <charset val="136"/>
      </rPr>
      <t>月</t>
    </r>
    <phoneticPr fontId="13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</si>
  <si>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</si>
  <si>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108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1-7</t>
    </r>
    <r>
      <rPr>
        <sz val="11"/>
        <color rgb="FF000000"/>
        <rFont val="標楷體"/>
        <family val="4"/>
        <charset val="136"/>
      </rPr>
      <t>月</t>
    </r>
    <phoneticPr fontId="13" type="noConversion"/>
  </si>
  <si>
    <r>
      <t>107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1-7</t>
    </r>
    <r>
      <rPr>
        <sz val="11"/>
        <color rgb="FF000000"/>
        <rFont val="標楷體"/>
        <family val="4"/>
        <charset val="136"/>
      </rPr>
      <t>月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</si>
</sst>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\ ;[Red]\(#,##0.00\)"/>
    <numFmt numFmtId="177" formatCode="#,##0\ "/>
    <numFmt numFmtId="178" formatCode="#,##0.00\ "/>
  </numFmts>
  <fonts count="16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Times New Roman"/>
      <family val="1"/>
      <charset val="136"/>
    </font>
    <font>
      <sz val="11"/>
      <color rgb="FF000000"/>
      <name val="標楷體"/>
      <family val="4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color rgb="FF0070C0"/>
      <name val="微軟正黑體"/>
      <family val="2"/>
      <charset val="13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2" fillId="0" borderId="0" applyBorder="0" applyProtection="0"/>
  </cellStyleXfs>
  <cellXfs count="75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8" fontId="6" fillId="0" borderId="23" xfId="0" applyNumberFormat="1" applyFont="1" applyBorder="1" applyAlignment="1">
      <alignment vertical="center"/>
    </xf>
    <xf numFmtId="178" fontId="14" fillId="0" borderId="21" xfId="0" applyNumberFormat="1" applyFont="1" applyBorder="1" applyAlignment="1">
      <alignment vertical="center"/>
    </xf>
    <xf numFmtId="178" fontId="14" fillId="0" borderId="30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7" fontId="6" fillId="0" borderId="31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  <xf numFmtId="177" fontId="15" fillId="0" borderId="10" xfId="0" applyNumberFormat="1" applyFont="1" applyBorder="1" applyAlignment="1">
      <alignment vertical="center"/>
    </xf>
    <xf numFmtId="177" fontId="15" fillId="0" borderId="31" xfId="0" applyNumberFormat="1" applyFont="1" applyBorder="1" applyAlignment="1">
      <alignment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17"/>
  <sheetViews>
    <sheetView showGridLines="0" tabSelected="1" topLeftCell="B1" zoomScale="118" zoomScaleNormal="118" workbookViewId="0">
      <selection activeCell="K99" sqref="K99"/>
    </sheetView>
  </sheetViews>
  <sheetFormatPr defaultRowHeight="13.8" x14ac:dyDescent="0.3"/>
  <cols>
    <col min="1" max="1" width="5.8984375" customWidth="1"/>
    <col min="2" max="2" width="11" customWidth="1"/>
    <col min="3" max="3" width="4.5" customWidth="1"/>
    <col min="4" max="5" width="9.09765625" customWidth="1"/>
    <col min="6" max="6" width="10.3984375" customWidth="1"/>
    <col min="7" max="7" width="13.69921875" customWidth="1"/>
    <col min="8" max="8" width="10.5" customWidth="1"/>
    <col min="9" max="9" width="13.69921875" customWidth="1"/>
    <col min="10" max="10" width="13.19921875" customWidth="1"/>
    <col min="11" max="11" width="10.59765625" customWidth="1"/>
    <col min="12" max="12" width="14.09765625" customWidth="1"/>
    <col min="13" max="13" width="11.5" customWidth="1"/>
    <col min="14" max="14" width="9.3984375" customWidth="1"/>
    <col min="15" max="15" width="16.09765625" customWidth="1"/>
    <col min="16" max="17" width="10.19921875" customWidth="1"/>
    <col min="18" max="18" width="13.59765625" customWidth="1"/>
    <col min="19" max="19" width="10.3984375" customWidth="1"/>
    <col min="20" max="1025" width="9.3984375" customWidth="1"/>
  </cols>
  <sheetData>
    <row r="1" spans="2:49" ht="28.5" customHeight="1" x14ac:dyDescent="0.45"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2:49" ht="14.1" customHeight="1" x14ac:dyDescent="0.3">
      <c r="P2" s="1" t="s">
        <v>1</v>
      </c>
      <c r="Q2" s="2"/>
      <c r="R2" s="2"/>
      <c r="S2" s="2"/>
    </row>
    <row r="3" spans="2:49" ht="15.9" customHeight="1" x14ac:dyDescent="0.3">
      <c r="B3" s="3"/>
      <c r="C3" s="4"/>
      <c r="D3" s="69" t="s">
        <v>2</v>
      </c>
      <c r="E3" s="69"/>
      <c r="F3" s="5" t="s">
        <v>3</v>
      </c>
      <c r="G3" s="69" t="s">
        <v>4</v>
      </c>
      <c r="H3" s="69"/>
      <c r="I3" s="69"/>
      <c r="J3" s="69"/>
      <c r="K3" s="69"/>
      <c r="L3" s="69"/>
      <c r="M3" s="70" t="s">
        <v>5</v>
      </c>
      <c r="N3" s="70"/>
      <c r="O3" s="70"/>
      <c r="P3" s="70"/>
      <c r="Q3" s="70"/>
      <c r="R3" s="70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" customHeight="1" x14ac:dyDescent="0.3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71" t="s">
        <v>11</v>
      </c>
      <c r="I4" s="71"/>
      <c r="J4" s="12" t="s">
        <v>12</v>
      </c>
      <c r="K4" s="72" t="s">
        <v>11</v>
      </c>
      <c r="L4" s="72"/>
      <c r="M4" s="10" t="s">
        <v>10</v>
      </c>
      <c r="N4" s="73" t="s">
        <v>11</v>
      </c>
      <c r="O4" s="73"/>
      <c r="P4" s="12" t="s">
        <v>12</v>
      </c>
      <c r="Q4" s="74" t="s">
        <v>11</v>
      </c>
      <c r="R4" s="74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65" customHeight="1" x14ac:dyDescent="0.3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3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3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3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3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3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3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3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3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3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3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3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3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3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3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3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3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3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3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65" hidden="1" customHeight="1" x14ac:dyDescent="0.3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3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3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3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3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3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3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3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3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3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3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3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3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3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3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3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3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3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3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3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65" hidden="1" customHeight="1" x14ac:dyDescent="0.3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3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3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3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3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3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3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3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3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3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" hidden="1" customHeight="1" x14ac:dyDescent="0.3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" hidden="1" customHeight="1" x14ac:dyDescent="0.3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3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95" hidden="1" customHeight="1" x14ac:dyDescent="0.3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" hidden="1" customHeight="1" x14ac:dyDescent="0.3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3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" hidden="1" x14ac:dyDescent="0.3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" hidden="1" x14ac:dyDescent="0.3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3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" hidden="1" x14ac:dyDescent="0.3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" hidden="1" x14ac:dyDescent="0.3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" hidden="1" x14ac:dyDescent="0.3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" x14ac:dyDescent="0.3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" x14ac:dyDescent="0.3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65" customHeight="1" x14ac:dyDescent="0.3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3.65" customHeight="1" x14ac:dyDescent="0.3">
      <c r="A69" s="2"/>
      <c r="B69" s="21" t="s">
        <v>62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6.6" customHeight="1" x14ac:dyDescent="0.3">
      <c r="B70" s="32"/>
      <c r="C70" s="33"/>
      <c r="D70" s="23"/>
      <c r="E70" s="31"/>
      <c r="F70" s="42"/>
      <c r="G70" s="35"/>
      <c r="H70" s="36"/>
      <c r="I70" s="36"/>
      <c r="J70" s="37"/>
      <c r="K70" s="36"/>
      <c r="L70" s="38"/>
      <c r="M70" s="35"/>
      <c r="N70" s="36"/>
      <c r="O70" s="36"/>
      <c r="P70" s="37"/>
      <c r="Q70" s="36"/>
      <c r="R70" s="39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</row>
    <row r="71" spans="1:49" ht="14.25" customHeight="1" x14ac:dyDescent="0.3">
      <c r="A71" s="1"/>
      <c r="B71" s="32" t="s">
        <v>63</v>
      </c>
      <c r="C71" s="33"/>
      <c r="D71" s="23">
        <v>0.15</v>
      </c>
      <c r="E71" s="31">
        <v>0.53</v>
      </c>
      <c r="F71" s="34" t="s">
        <v>64</v>
      </c>
      <c r="G71" s="35">
        <v>9762457</v>
      </c>
      <c r="H71" s="36">
        <v>60.26</v>
      </c>
      <c r="I71" s="36">
        <v>19.86</v>
      </c>
      <c r="J71" s="37">
        <v>1565060</v>
      </c>
      <c r="K71" s="36">
        <v>21.93</v>
      </c>
      <c r="L71" s="38">
        <v>18.690000000000001</v>
      </c>
      <c r="M71" s="35">
        <v>14925</v>
      </c>
      <c r="N71" s="36">
        <v>34.67</v>
      </c>
      <c r="O71" s="36">
        <v>5</v>
      </c>
      <c r="P71" s="37">
        <v>8268</v>
      </c>
      <c r="Q71" s="36">
        <v>64.040000000000006</v>
      </c>
      <c r="R71" s="39">
        <v>21.66</v>
      </c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customHeight="1" x14ac:dyDescent="0.3">
      <c r="A72" s="1"/>
      <c r="B72" s="32" t="s">
        <v>30</v>
      </c>
      <c r="C72" s="33" t="s">
        <v>31</v>
      </c>
      <c r="D72" s="23">
        <v>0.14000000000000001</v>
      </c>
      <c r="E72" s="31">
        <v>0.45</v>
      </c>
      <c r="F72" s="34" t="s">
        <v>65</v>
      </c>
      <c r="G72" s="35">
        <v>5250225</v>
      </c>
      <c r="H72" s="36">
        <f>(G72-G71)/G71*100</f>
        <v>-46.220249676899982</v>
      </c>
      <c r="I72" s="36">
        <v>-25.98</v>
      </c>
      <c r="J72" s="37">
        <v>975334</v>
      </c>
      <c r="K72" s="36">
        <f>(J72-J71)/J71*100</f>
        <v>-37.680727895416148</v>
      </c>
      <c r="L72" s="36">
        <v>-12.61</v>
      </c>
      <c r="M72" s="35">
        <v>7526</v>
      </c>
      <c r="N72" s="36">
        <f>(M72-M71)/M71*100</f>
        <v>-49.574539363484085</v>
      </c>
      <c r="O72" s="36">
        <v>-34.35</v>
      </c>
      <c r="P72" s="37">
        <v>4342</v>
      </c>
      <c r="Q72" s="36">
        <f>(P72-P71)/P71*100</f>
        <v>-47.484276729559753</v>
      </c>
      <c r="R72" s="43">
        <v>-13.93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customHeight="1" x14ac:dyDescent="0.3">
      <c r="A73" s="1"/>
      <c r="B73" s="32" t="s">
        <v>33</v>
      </c>
      <c r="C73" s="33"/>
      <c r="D73" s="23">
        <v>0.14000000000000001</v>
      </c>
      <c r="E73" s="31">
        <v>0.45</v>
      </c>
      <c r="F73" s="34" t="s">
        <v>66</v>
      </c>
      <c r="G73" s="35">
        <v>9487430</v>
      </c>
      <c r="H73" s="36">
        <f>(G73-G72)/G72*100</f>
        <v>80.705207872043587</v>
      </c>
      <c r="I73" s="36">
        <v>-9.51</v>
      </c>
      <c r="J73" s="37">
        <v>1549779</v>
      </c>
      <c r="K73" s="36">
        <f>(J73-J72)/J72*100</f>
        <v>58.897259810485437</v>
      </c>
      <c r="L73" s="36">
        <v>-2.88</v>
      </c>
      <c r="M73" s="35">
        <v>12976</v>
      </c>
      <c r="N73" s="36">
        <f>(M73-M72)/M72*100</f>
        <v>72.415625830454417</v>
      </c>
      <c r="O73" s="36">
        <v>-33.94</v>
      </c>
      <c r="P73" s="37">
        <v>6963</v>
      </c>
      <c r="Q73" s="36">
        <f>(P73-P72)/P72*100</f>
        <v>60.363887609396592</v>
      </c>
      <c r="R73" s="43">
        <v>-30.68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9.15" customHeight="1" x14ac:dyDescent="0.3">
      <c r="A74" s="1"/>
      <c r="B74" s="32"/>
      <c r="C74" s="33"/>
      <c r="D74" s="23"/>
      <c r="E74" s="31"/>
      <c r="F74" s="42"/>
      <c r="G74" s="35"/>
      <c r="H74" s="36"/>
      <c r="I74" s="36"/>
      <c r="J74" s="37"/>
      <c r="K74" s="36"/>
      <c r="L74" s="36"/>
      <c r="M74" s="35"/>
      <c r="N74" s="36"/>
      <c r="O74" s="36"/>
      <c r="P74" s="37"/>
      <c r="Q74" s="36"/>
      <c r="R74" s="43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14.25" customHeight="1" x14ac:dyDescent="0.3">
      <c r="A75" s="1"/>
      <c r="B75" s="32" t="s">
        <v>35</v>
      </c>
      <c r="C75" s="33"/>
      <c r="D75" s="23">
        <v>0.16</v>
      </c>
      <c r="E75" s="31">
        <v>0.5</v>
      </c>
      <c r="F75" s="34" t="s">
        <v>67</v>
      </c>
      <c r="G75" s="35">
        <v>6633492</v>
      </c>
      <c r="H75" s="36">
        <f>(G75-G73)/G73*100</f>
        <v>-30.081254881458939</v>
      </c>
      <c r="I75" s="36">
        <v>18.37</v>
      </c>
      <c r="J75" s="37">
        <v>1180797</v>
      </c>
      <c r="K75" s="36">
        <f>(J75-J73)/J73*100</f>
        <v>-23.80868498024557</v>
      </c>
      <c r="L75" s="36">
        <v>13.18</v>
      </c>
      <c r="M75" s="35">
        <v>10709</v>
      </c>
      <c r="N75" s="36">
        <f>(M75-M73)/M73*100</f>
        <v>-17.470715166461158</v>
      </c>
      <c r="O75" s="36">
        <v>-12.01</v>
      </c>
      <c r="P75" s="37">
        <v>5928</v>
      </c>
      <c r="Q75" s="36">
        <f>(P75-P73)/P73*100</f>
        <v>-14.864282636794485</v>
      </c>
      <c r="R75" s="43">
        <v>-17.02</v>
      </c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customHeight="1" x14ac:dyDescent="0.3">
      <c r="A76" s="1"/>
      <c r="B76" s="32" t="s">
        <v>37</v>
      </c>
      <c r="C76" s="33"/>
      <c r="D76" s="23">
        <v>0.15</v>
      </c>
      <c r="E76" s="31">
        <v>0.52</v>
      </c>
      <c r="F76" s="34" t="s">
        <v>68</v>
      </c>
      <c r="G76" s="35">
        <v>7575796</v>
      </c>
      <c r="H76" s="36">
        <f>(G76-G75)/G75*100</f>
        <v>14.205248155873257</v>
      </c>
      <c r="I76" s="36">
        <v>-20.05</v>
      </c>
      <c r="J76" s="37">
        <v>1346803</v>
      </c>
      <c r="K76" s="36">
        <f>(J76-J75)/J75*100</f>
        <v>14.058809431257025</v>
      </c>
      <c r="L76" s="36">
        <v>-4.0199999999999996</v>
      </c>
      <c r="M76" s="35">
        <v>11236</v>
      </c>
      <c r="N76" s="36">
        <f>(M76-M75)/M75*100</f>
        <v>4.9210944065739097</v>
      </c>
      <c r="O76" s="36">
        <v>-34.909999999999997</v>
      </c>
      <c r="P76" s="37">
        <v>7022</v>
      </c>
      <c r="Q76" s="36">
        <f>(P76-P75)/P75*100</f>
        <v>18.454790823211876</v>
      </c>
      <c r="R76" s="43">
        <v>-17.78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customHeight="1" x14ac:dyDescent="0.3">
      <c r="A77" s="1"/>
      <c r="B77" s="32" t="s">
        <v>39</v>
      </c>
      <c r="C77" s="33"/>
      <c r="D77" s="23">
        <v>0.15</v>
      </c>
      <c r="E77" s="31">
        <v>0.42</v>
      </c>
      <c r="F77" s="34" t="s">
        <v>69</v>
      </c>
      <c r="G77" s="35">
        <v>5451288</v>
      </c>
      <c r="H77" s="36">
        <f>(G77-G76)/G76*100</f>
        <v>-28.043363364061019</v>
      </c>
      <c r="I77" s="36">
        <v>-32.700000000000003</v>
      </c>
      <c r="J77" s="37">
        <v>1187660</v>
      </c>
      <c r="K77" s="36">
        <f>(J77-J76)/J76*100</f>
        <v>-11.81635324542639</v>
      </c>
      <c r="L77" s="36">
        <v>-18.79</v>
      </c>
      <c r="M77" s="35">
        <v>8395</v>
      </c>
      <c r="N77" s="36">
        <f>(M77-M76)/M76*100</f>
        <v>-25.284798860804557</v>
      </c>
      <c r="O77" s="36">
        <v>-45.09</v>
      </c>
      <c r="P77" s="37">
        <v>4963</v>
      </c>
      <c r="Q77" s="36">
        <f>(P77-P76)/P76*100</f>
        <v>-29.32213044716605</v>
      </c>
      <c r="R77" s="43">
        <v>-48.53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6.6" customHeight="1" x14ac:dyDescent="0.3">
      <c r="A78" s="1"/>
      <c r="B78" s="32"/>
      <c r="C78" s="33"/>
      <c r="D78" s="23"/>
      <c r="E78" s="31"/>
      <c r="F78" s="42"/>
      <c r="G78" s="35"/>
      <c r="H78" s="36"/>
      <c r="I78" s="36"/>
      <c r="J78" s="37"/>
      <c r="K78" s="36"/>
      <c r="L78" s="36"/>
      <c r="M78" s="35"/>
      <c r="N78" s="36"/>
      <c r="O78" s="36"/>
      <c r="P78" s="37"/>
      <c r="Q78" s="36"/>
      <c r="R78" s="43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12" customHeight="1" x14ac:dyDescent="0.3">
      <c r="A79" s="1"/>
      <c r="B79" s="32" t="s">
        <v>40</v>
      </c>
      <c r="C79" s="33"/>
      <c r="D79" s="23">
        <v>0.14000000000000001</v>
      </c>
      <c r="E79" s="31">
        <v>0.45</v>
      </c>
      <c r="F79" s="34" t="s">
        <v>64</v>
      </c>
      <c r="G79" s="35">
        <v>9115170</v>
      </c>
      <c r="H79" s="36">
        <f>(G79-G77)/G77*100</f>
        <v>67.211308593492035</v>
      </c>
      <c r="I79" s="36">
        <v>21.86</v>
      </c>
      <c r="J79" s="37">
        <v>1548040</v>
      </c>
      <c r="K79" s="36">
        <f>(J79-J77)/J77*100</f>
        <v>30.343701059225701</v>
      </c>
      <c r="L79" s="36">
        <v>14.9</v>
      </c>
      <c r="M79" s="35">
        <v>13017</v>
      </c>
      <c r="N79" s="36">
        <f>(M79-M77)/M77*100</f>
        <v>55.056581298391905</v>
      </c>
      <c r="O79" s="36">
        <v>-5.89</v>
      </c>
      <c r="P79" s="37">
        <v>6904</v>
      </c>
      <c r="Q79" s="36">
        <f>(P79-P77)/P77*100</f>
        <v>39.109409631271404</v>
      </c>
      <c r="R79" s="43">
        <v>8.01</v>
      </c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25" customHeight="1" x14ac:dyDescent="0.3">
      <c r="A80" s="1"/>
      <c r="B80" s="32" t="s">
        <v>42</v>
      </c>
      <c r="C80" s="33"/>
      <c r="D80" s="23">
        <v>0.13</v>
      </c>
      <c r="E80" s="31">
        <v>0.39</v>
      </c>
      <c r="F80" s="34" t="s">
        <v>70</v>
      </c>
      <c r="G80" s="35">
        <v>7507717</v>
      </c>
      <c r="H80" s="36">
        <f>(G80-G79)/G79*100</f>
        <v>-17.634920687162172</v>
      </c>
      <c r="I80" s="36">
        <v>-12.47</v>
      </c>
      <c r="J80" s="37">
        <v>1399143</v>
      </c>
      <c r="K80" s="36">
        <f>(J80-J79)/J79*100</f>
        <v>-9.6184207126430845</v>
      </c>
      <c r="L80" s="36">
        <v>-5.53</v>
      </c>
      <c r="M80" s="35">
        <v>9708</v>
      </c>
      <c r="N80" s="36">
        <f>(M80-M79)/M79*100</f>
        <v>-25.420603825766307</v>
      </c>
      <c r="O80" s="36">
        <v>-31.41</v>
      </c>
      <c r="P80" s="37">
        <v>5445</v>
      </c>
      <c r="Q80" s="36">
        <f>(P80-P79)/P79*100</f>
        <v>-21.132676709154115</v>
      </c>
      <c r="R80" s="43">
        <v>-19.690000000000001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customHeight="1" x14ac:dyDescent="0.3">
      <c r="A81" s="1"/>
      <c r="B81" s="32" t="s">
        <v>43</v>
      </c>
      <c r="C81" s="33"/>
      <c r="D81" s="23">
        <v>0.14000000000000001</v>
      </c>
      <c r="E81" s="31">
        <v>0.39</v>
      </c>
      <c r="F81" s="34" t="s">
        <v>71</v>
      </c>
      <c r="G81" s="35">
        <v>5603591</v>
      </c>
      <c r="H81" s="36">
        <f>(G81-G80)/G80*100</f>
        <v>-25.36225060161431</v>
      </c>
      <c r="I81" s="36">
        <v>-30.81</v>
      </c>
      <c r="J81" s="37">
        <v>1134644</v>
      </c>
      <c r="K81" s="36">
        <f>(J81-J80)/J80*100</f>
        <v>-18.904357881932011</v>
      </c>
      <c r="L81" s="36">
        <v>-19.16</v>
      </c>
      <c r="M81" s="35">
        <v>7716</v>
      </c>
      <c r="N81" s="36">
        <f>(M81-M80)/M80*100</f>
        <v>-20.519159456118665</v>
      </c>
      <c r="O81" s="36">
        <v>-39.950000000000003</v>
      </c>
      <c r="P81" s="37">
        <v>4387</v>
      </c>
      <c r="Q81" s="36">
        <f>(P81-P80)/P80*100</f>
        <v>-19.430670339761249</v>
      </c>
      <c r="R81" s="43">
        <v>-22.97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6.6" customHeight="1" x14ac:dyDescent="0.3">
      <c r="A82" s="1"/>
      <c r="B82" s="32"/>
      <c r="C82" s="33"/>
      <c r="D82" s="23"/>
      <c r="E82" s="31"/>
      <c r="F82" s="42"/>
      <c r="G82" s="35"/>
      <c r="H82" s="36"/>
      <c r="I82" s="36"/>
      <c r="J82" s="37"/>
      <c r="K82" s="36"/>
      <c r="L82" s="36"/>
      <c r="M82" s="35"/>
      <c r="N82" s="36"/>
      <c r="O82" s="36"/>
      <c r="P82" s="37"/>
      <c r="Q82" s="36"/>
      <c r="R82" s="43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14.25" customHeight="1" x14ac:dyDescent="0.3">
      <c r="A83" s="1"/>
      <c r="B83" s="32" t="s">
        <v>44</v>
      </c>
      <c r="C83" s="33"/>
      <c r="D83" s="23">
        <v>0.13</v>
      </c>
      <c r="E83" s="31">
        <v>0.44</v>
      </c>
      <c r="F83" s="34" t="s">
        <v>64</v>
      </c>
      <c r="G83" s="35">
        <v>9137317</v>
      </c>
      <c r="H83" s="36">
        <f>(G83-G81)/G81*100</f>
        <v>63.061811613302964</v>
      </c>
      <c r="I83" s="36">
        <v>19.940000000000001</v>
      </c>
      <c r="J83" s="37">
        <v>1500481</v>
      </c>
      <c r="K83" s="36">
        <f>(J83-J81)/J81*100</f>
        <v>32.242447851484698</v>
      </c>
      <c r="L83" s="36">
        <v>17.399999999999999</v>
      </c>
      <c r="M83" s="35">
        <v>12123</v>
      </c>
      <c r="N83" s="36">
        <f>(M83-M81)/M81*100</f>
        <v>57.11508553654744</v>
      </c>
      <c r="O83" s="36">
        <v>-7.34</v>
      </c>
      <c r="P83" s="37">
        <v>6552</v>
      </c>
      <c r="Q83" s="36">
        <f>(P83-P81)/P81*100</f>
        <v>49.35035331661728</v>
      </c>
      <c r="R83" s="43">
        <v>8.76</v>
      </c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customHeight="1" x14ac:dyDescent="0.3">
      <c r="A84" s="1"/>
      <c r="B84" s="32" t="s">
        <v>46</v>
      </c>
      <c r="C84" s="33"/>
      <c r="D84" s="23">
        <v>0.13</v>
      </c>
      <c r="E84" s="31">
        <v>0.34</v>
      </c>
      <c r="F84" s="34" t="s">
        <v>68</v>
      </c>
      <c r="G84" s="35">
        <v>7361700</v>
      </c>
      <c r="H84" s="36">
        <f>(G84-G83)/G83*100</f>
        <v>-19.432586173818859</v>
      </c>
      <c r="I84" s="36">
        <v>-7.92</v>
      </c>
      <c r="J84" s="37">
        <v>1300529</v>
      </c>
      <c r="K84" s="36">
        <f>(J84-J83)/J83*100</f>
        <v>-13.325860174170817</v>
      </c>
      <c r="L84" s="36">
        <v>-4.12</v>
      </c>
      <c r="M84" s="35">
        <v>9231</v>
      </c>
      <c r="N84" s="36">
        <f>(M84-M83)/M83*100</f>
        <v>-23.855481316505816</v>
      </c>
      <c r="O84" s="36">
        <v>-23.6</v>
      </c>
      <c r="P84" s="37">
        <v>4360</v>
      </c>
      <c r="Q84" s="36">
        <f>(P84-P83)/P83*100</f>
        <v>-33.45543345543345</v>
      </c>
      <c r="R84" s="43">
        <v>-27.19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customHeight="1" x14ac:dyDescent="0.3">
      <c r="A85" s="1"/>
      <c r="B85" s="32" t="s">
        <v>48</v>
      </c>
      <c r="C85" s="33"/>
      <c r="D85" s="23">
        <v>0.14000000000000001</v>
      </c>
      <c r="E85" s="31">
        <v>0.38</v>
      </c>
      <c r="F85" s="34" t="s">
        <v>72</v>
      </c>
      <c r="G85" s="35">
        <v>5597005</v>
      </c>
      <c r="H85" s="36">
        <f>(G85-G84)/G84*100</f>
        <v>-23.971297390548379</v>
      </c>
      <c r="I85" s="36">
        <v>-8.1199999999999992</v>
      </c>
      <c r="J85" s="37">
        <v>1228653</v>
      </c>
      <c r="K85" s="36">
        <f>(J85-J84)/J84*100</f>
        <v>-5.5266741456745674</v>
      </c>
      <c r="L85" s="36">
        <v>-4.28</v>
      </c>
      <c r="M85" s="35">
        <v>7698</v>
      </c>
      <c r="N85" s="36">
        <f>(M85-M84)/M84*100</f>
        <v>-16.607084822879429</v>
      </c>
      <c r="O85" s="36">
        <v>-30.54</v>
      </c>
      <c r="P85" s="37">
        <v>4611</v>
      </c>
      <c r="Q85" s="36">
        <f>(P85-P84)/P84*100</f>
        <v>5.7568807339449544</v>
      </c>
      <c r="R85" s="43">
        <v>-8.51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7.5" customHeight="1" x14ac:dyDescent="0.3">
      <c r="A86" s="1"/>
      <c r="B86" s="32"/>
      <c r="C86" s="33"/>
      <c r="D86" s="23"/>
      <c r="E86" s="31"/>
      <c r="F86" s="42"/>
      <c r="G86" s="35"/>
      <c r="H86" s="36"/>
      <c r="I86" s="36"/>
      <c r="J86" s="37"/>
      <c r="K86" s="36"/>
      <c r="L86" s="36"/>
      <c r="M86" s="35"/>
      <c r="N86" s="36"/>
      <c r="O86" s="36"/>
      <c r="P86" s="37"/>
      <c r="Q86" s="36"/>
      <c r="R86" s="43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6.350000000000001" customHeight="1" x14ac:dyDescent="0.3">
      <c r="A87" s="1"/>
      <c r="B87" s="32" t="s">
        <v>73</v>
      </c>
      <c r="C87" s="33"/>
      <c r="D87" s="23">
        <v>0.11</v>
      </c>
      <c r="E87" s="31">
        <v>0.37</v>
      </c>
      <c r="F87" s="34" t="s">
        <v>66</v>
      </c>
      <c r="G87" s="35">
        <v>9549985</v>
      </c>
      <c r="H87" s="36">
        <f>(G87-G85)/G85*100</f>
        <v>70.626701244683545</v>
      </c>
      <c r="I87" s="36">
        <f>(G87-G71)/G71*100</f>
        <v>-2.1764193173911037</v>
      </c>
      <c r="J87" s="37">
        <v>1571860</v>
      </c>
      <c r="K87" s="36">
        <f>(J87-J85)/J85*100</f>
        <v>27.933598827333672</v>
      </c>
      <c r="L87" s="36">
        <f>(J87-J71)/J71*100</f>
        <v>0.43448813464020547</v>
      </c>
      <c r="M87" s="35">
        <v>10590</v>
      </c>
      <c r="N87" s="36">
        <f>(M87-M85)/M85*100</f>
        <v>37.568199532346064</v>
      </c>
      <c r="O87" s="36">
        <f>(M87-M71)/M71*100</f>
        <v>-29.045226130653269</v>
      </c>
      <c r="P87" s="37">
        <v>5805</v>
      </c>
      <c r="Q87" s="36">
        <f>(P87-P85)/P85*100</f>
        <v>25.894599869876384</v>
      </c>
      <c r="R87" s="43">
        <v>-29.79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6.350000000000001" customHeight="1" x14ac:dyDescent="0.3">
      <c r="A88" s="1"/>
      <c r="B88" s="32" t="s">
        <v>30</v>
      </c>
      <c r="C88" s="33" t="s">
        <v>31</v>
      </c>
      <c r="D88" s="23">
        <v>0.12</v>
      </c>
      <c r="E88" s="31">
        <v>0.35</v>
      </c>
      <c r="F88" s="34" t="s">
        <v>65</v>
      </c>
      <c r="G88" s="35">
        <v>4467709</v>
      </c>
      <c r="H88" s="36">
        <f>(G88-G87)/G87*100</f>
        <v>-53.217633326125643</v>
      </c>
      <c r="I88" s="36">
        <f>(G88-G72)/G72*100</f>
        <v>-14.904427905470719</v>
      </c>
      <c r="J88" s="37">
        <v>879900</v>
      </c>
      <c r="K88" s="36">
        <f>(J88-J87)/J87*100</f>
        <v>-44.021732215337245</v>
      </c>
      <c r="L88" s="36">
        <f>(J88-J72)/J72*100</f>
        <v>-9.7847506597739837</v>
      </c>
      <c r="M88" s="35">
        <v>5496</v>
      </c>
      <c r="N88" s="36">
        <f>(M88-M87)/M87*100</f>
        <v>-48.10198300283286</v>
      </c>
      <c r="O88" s="36">
        <f>(M88-M72)/M72*100</f>
        <v>-26.973159712994949</v>
      </c>
      <c r="P88" s="37">
        <v>3071</v>
      </c>
      <c r="Q88" s="54">
        <f>(P88-P87)/P87*100</f>
        <v>-47.097329888027559</v>
      </c>
      <c r="R88" s="39">
        <v>-29.27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3">
      <c r="A89" s="1"/>
      <c r="B89" s="32" t="s">
        <v>78</v>
      </c>
      <c r="C89" s="33"/>
      <c r="D89" s="23">
        <v>0.12</v>
      </c>
      <c r="E89" s="31">
        <v>0.33</v>
      </c>
      <c r="F89" s="34" t="s">
        <v>79</v>
      </c>
      <c r="G89" s="35">
        <v>6961035</v>
      </c>
      <c r="H89" s="36">
        <v>55.807708156462297</v>
      </c>
      <c r="I89" s="36">
        <v>-26.628865772922701</v>
      </c>
      <c r="J89" s="37">
        <v>1247455</v>
      </c>
      <c r="K89" s="36">
        <v>41.772360495510853</v>
      </c>
      <c r="L89" s="36">
        <v>-19.507555593410416</v>
      </c>
      <c r="M89" s="35">
        <v>8059</v>
      </c>
      <c r="N89" s="36">
        <v>46.633915574963609</v>
      </c>
      <c r="O89" s="36">
        <v>-37.893033292231813</v>
      </c>
      <c r="P89" s="37">
        <v>4121</v>
      </c>
      <c r="Q89" s="54">
        <v>34.190817323347446</v>
      </c>
      <c r="R89" s="39">
        <v>-40.815740341806695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4.5" customHeight="1" x14ac:dyDescent="0.3">
      <c r="A90" s="1"/>
      <c r="B90" s="32"/>
      <c r="C90" s="33"/>
      <c r="D90" s="23"/>
      <c r="E90" s="31"/>
      <c r="F90" s="34"/>
      <c r="G90" s="35"/>
      <c r="H90" s="36"/>
      <c r="I90" s="36"/>
      <c r="J90" s="37"/>
      <c r="K90" s="36"/>
      <c r="L90" s="36"/>
      <c r="M90" s="35"/>
      <c r="N90" s="36"/>
      <c r="O90" s="36"/>
      <c r="P90" s="37"/>
      <c r="Q90" s="54"/>
      <c r="R90" s="39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3.5" customHeight="1" x14ac:dyDescent="0.3">
      <c r="A91" s="1"/>
      <c r="B91" s="32" t="s">
        <v>80</v>
      </c>
      <c r="C91" s="33"/>
      <c r="D91" s="23">
        <v>0.12</v>
      </c>
      <c r="E91" s="31">
        <v>0.4</v>
      </c>
      <c r="F91" s="34" t="s">
        <v>81</v>
      </c>
      <c r="G91" s="35">
        <v>7983063</v>
      </c>
      <c r="H91" s="36">
        <f>(G91-G89)/G89*100</f>
        <v>14.68212701128496</v>
      </c>
      <c r="I91" s="36">
        <f>(G91-G75)/G75*100</f>
        <v>20.344804817734008</v>
      </c>
      <c r="J91" s="37">
        <v>1283316</v>
      </c>
      <c r="K91" s="36">
        <f>(J91-J89)/J89*100</f>
        <v>2.8747329562990247</v>
      </c>
      <c r="L91" s="36">
        <f>(J91-J75)/J75*100</f>
        <v>8.6821866925474911</v>
      </c>
      <c r="M91" s="35">
        <v>9888</v>
      </c>
      <c r="N91" s="36">
        <f>(M91-M89)/M89*100</f>
        <v>22.695123464449686</v>
      </c>
      <c r="O91" s="36">
        <f>(M91-M75)/M75*100</f>
        <v>-7.6664487813988229</v>
      </c>
      <c r="P91" s="37">
        <v>5145</v>
      </c>
      <c r="Q91" s="54">
        <f>(P91-P89)/P89*100</f>
        <v>24.848337782091726</v>
      </c>
      <c r="R91" s="39">
        <f>(P91-P75)/P75*100</f>
        <v>-13.2085020242915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3.5" customHeight="1" x14ac:dyDescent="0.3">
      <c r="A92" s="1"/>
      <c r="B92" s="32" t="s">
        <v>82</v>
      </c>
      <c r="C92" s="33"/>
      <c r="D92" s="23">
        <v>0.12</v>
      </c>
      <c r="E92" s="31">
        <v>0.38</v>
      </c>
      <c r="F92" s="34" t="s">
        <v>83</v>
      </c>
      <c r="G92" s="35">
        <v>6962491</v>
      </c>
      <c r="H92" s="36">
        <f>(G92-G91)/G91*100</f>
        <v>-12.784215782839242</v>
      </c>
      <c r="I92" s="36">
        <f>(G92-G76)/G76*100</f>
        <v>-8.0955849391931878</v>
      </c>
      <c r="J92" s="37">
        <v>1276447</v>
      </c>
      <c r="K92" s="36">
        <f>(J92-J91)/J91*100</f>
        <v>-0.53525398265119417</v>
      </c>
      <c r="L92" s="36">
        <f>(J92-J76)/J76*100</f>
        <v>-5.223926587630114</v>
      </c>
      <c r="M92" s="35">
        <v>8688</v>
      </c>
      <c r="N92" s="36">
        <f>(M92-M91)/M91*100</f>
        <v>-12.135922330097088</v>
      </c>
      <c r="O92" s="36">
        <f>(M92-M76)/M76*100</f>
        <v>-22.677109291562832</v>
      </c>
      <c r="P92" s="37">
        <v>4893</v>
      </c>
      <c r="Q92" s="54">
        <f>(P92-P91)/P91*100</f>
        <v>-4.8979591836734695</v>
      </c>
      <c r="R92" s="39">
        <f>(P92-P76)/P76*100</f>
        <v>-30.318997436627743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3.5" customHeight="1" x14ac:dyDescent="0.3">
      <c r="A93" s="1"/>
      <c r="B93" s="32" t="s">
        <v>84</v>
      </c>
      <c r="C93" s="33"/>
      <c r="D93" s="23">
        <v>0.13</v>
      </c>
      <c r="E93" s="31">
        <v>0.36</v>
      </c>
      <c r="F93" s="34" t="s">
        <v>85</v>
      </c>
      <c r="G93" s="35">
        <v>4928147</v>
      </c>
      <c r="H93" s="36">
        <f>(G93-G92)/G92*100</f>
        <v>-29.218623047412194</v>
      </c>
      <c r="I93" s="36">
        <f>(G93-G77)/G77*100</f>
        <v>-9.5966494523862984</v>
      </c>
      <c r="J93" s="37">
        <v>1055351</v>
      </c>
      <c r="K93" s="36">
        <f>(J93-J92)/J92*100</f>
        <v>-17.321204875721435</v>
      </c>
      <c r="L93" s="36">
        <f>(J93-J77)/J77*100</f>
        <v>-11.140309516191502</v>
      </c>
      <c r="M93" s="35">
        <v>6630</v>
      </c>
      <c r="N93" s="36">
        <f>(M93-M92)/M92*100</f>
        <v>-23.687845303867402</v>
      </c>
      <c r="O93" s="36">
        <f>(M93-M77)/M77*100</f>
        <v>-21.024419297200716</v>
      </c>
      <c r="P93" s="37">
        <v>3765</v>
      </c>
      <c r="Q93" s="54">
        <f>(P93-P92)/P92*100</f>
        <v>-23.053341508277132</v>
      </c>
      <c r="R93" s="39">
        <f>(P93-P77)/P77*100</f>
        <v>-24.138625831150513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5.25" customHeight="1" x14ac:dyDescent="0.3">
      <c r="A94" s="1"/>
      <c r="B94" s="32"/>
      <c r="C94" s="33"/>
      <c r="D94" s="23"/>
      <c r="E94" s="31"/>
      <c r="F94" s="34"/>
      <c r="G94" s="35"/>
      <c r="H94" s="36"/>
      <c r="I94" s="36"/>
      <c r="J94" s="37"/>
      <c r="K94" s="36"/>
      <c r="L94" s="36"/>
      <c r="M94" s="35"/>
      <c r="N94" s="36"/>
      <c r="O94" s="36"/>
      <c r="P94" s="37"/>
      <c r="Q94" s="54"/>
      <c r="R94" s="39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3.5" customHeight="1" x14ac:dyDescent="0.3">
      <c r="A95" s="1"/>
      <c r="B95" s="32" t="s">
        <v>86</v>
      </c>
      <c r="C95" s="33"/>
      <c r="D95" s="23">
        <v>0.11</v>
      </c>
      <c r="E95" s="31">
        <v>0.39</v>
      </c>
      <c r="F95" s="34" t="s">
        <v>87</v>
      </c>
      <c r="G95" s="35">
        <v>8570793</v>
      </c>
      <c r="H95" s="36">
        <f>(G95-G93)/G93*100</f>
        <v>73.915124690882806</v>
      </c>
      <c r="I95" s="36">
        <f>(G95-G79)/G79*100</f>
        <v>-5.9722089659326159</v>
      </c>
      <c r="J95" s="37">
        <v>1462133</v>
      </c>
      <c r="K95" s="36">
        <f>(J95-J93)/J93*100</f>
        <v>38.544711664649959</v>
      </c>
      <c r="L95" s="36">
        <f>(J95-J79)/J79*100</f>
        <v>-5.5494044081548282</v>
      </c>
      <c r="M95" s="35">
        <v>9496</v>
      </c>
      <c r="N95" s="36">
        <f>(M95-M93)/M93*100</f>
        <v>43.227752639517348</v>
      </c>
      <c r="O95" s="36">
        <f>(M95-M79)/M79*100</f>
        <v>-27.049243297226706</v>
      </c>
      <c r="P95" s="37">
        <v>5737</v>
      </c>
      <c r="Q95" s="54">
        <f>(P95-P93)/P93*100</f>
        <v>52.377158034528549</v>
      </c>
      <c r="R95" s="39">
        <f>(P95-P79)/P79*100</f>
        <v>-16.903244495944381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20.25" customHeight="1" x14ac:dyDescent="0.3">
      <c r="B96" s="66" t="s">
        <v>88</v>
      </c>
      <c r="C96" s="66"/>
      <c r="D96" s="23">
        <f>M96/G96*100</f>
        <v>0.11906750800124873</v>
      </c>
      <c r="E96" s="31">
        <f>P96/J96*100</f>
        <v>0.37073025554033051</v>
      </c>
      <c r="F96" s="25">
        <f>23+15+20+20+22+19+23</f>
        <v>142</v>
      </c>
      <c r="G96" s="35">
        <f>G87+G88+G89+G91+G92+G93+G95</f>
        <v>49423223</v>
      </c>
      <c r="H96" s="55"/>
      <c r="I96" s="36">
        <f>(G96-G97)/G97*100</f>
        <v>-7.2314837238285303</v>
      </c>
      <c r="J96" s="64">
        <f>J87+J88+J89+J91+J92+J93+J95</f>
        <v>8776462</v>
      </c>
      <c r="K96" s="55"/>
      <c r="L96" s="36">
        <f>(J96-J97)/J97*100</f>
        <v>-6.1689492234595642</v>
      </c>
      <c r="M96" s="35">
        <f>M87+M88+M89+M91+M92+M93+M95</f>
        <v>58847</v>
      </c>
      <c r="N96" s="55"/>
      <c r="O96" s="36">
        <f>(M96-M97)/M97*100</f>
        <v>-25.305899675060928</v>
      </c>
      <c r="P96" s="37">
        <f>P87+P88+P89+P91+P92+P93+P95</f>
        <v>32537</v>
      </c>
      <c r="Q96" s="55"/>
      <c r="R96" s="39">
        <f>(P96-P97)/P97*100</f>
        <v>-26.701959900878574</v>
      </c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2:49" ht="15.75" customHeight="1" thickBot="1" x14ac:dyDescent="0.35">
      <c r="B97" s="67" t="s">
        <v>89</v>
      </c>
      <c r="C97" s="67"/>
      <c r="D97" s="57">
        <f>M97/G97*100</f>
        <v>0.14787936404515531</v>
      </c>
      <c r="E97" s="58">
        <f>P97/J97*100</f>
        <v>0.47458307732325739</v>
      </c>
      <c r="F97" s="59">
        <f>22+15+23+18+22+20+22</f>
        <v>142</v>
      </c>
      <c r="G97" s="60">
        <f>G71+G72+G73+G75+G76+G77+G79</f>
        <v>53275858</v>
      </c>
      <c r="H97" s="56"/>
      <c r="I97" s="62">
        <f>(G97-56382319)/56382319*100</f>
        <v>-5.5096368065314945</v>
      </c>
      <c r="J97" s="65">
        <f>J71+J72+J73+J75+J76+J77+J79</f>
        <v>9353473</v>
      </c>
      <c r="K97" s="56"/>
      <c r="L97" s="62">
        <f>(J97-9286611)/9286611*100</f>
        <v>0.71998277950912337</v>
      </c>
      <c r="M97" s="60">
        <f>M71+M72+M73+M75+M76+M77+M79</f>
        <v>78784</v>
      </c>
      <c r="N97" s="56"/>
      <c r="O97" s="62">
        <f>(M97-103878)/103878*100</f>
        <v>-24.15718438937985</v>
      </c>
      <c r="P97" s="61">
        <f>P71+P72+P73+P75+P76+P77+P79</f>
        <v>44390</v>
      </c>
      <c r="Q97" s="56"/>
      <c r="R97" s="63">
        <f>(P97-53604)/53604*100</f>
        <v>-17.189015745093648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2:49" ht="15.75" customHeight="1" x14ac:dyDescent="0.3">
      <c r="B98" s="44"/>
      <c r="C98" s="44"/>
      <c r="D98" s="31"/>
      <c r="E98" s="31"/>
      <c r="F98" s="45"/>
      <c r="G98" s="46"/>
      <c r="H98" s="47"/>
      <c r="I98" s="47"/>
      <c r="J98" s="46"/>
      <c r="K98" s="47"/>
      <c r="L98" s="47"/>
      <c r="M98" s="46"/>
      <c r="N98" s="47"/>
      <c r="O98" s="47"/>
      <c r="P98" s="46"/>
      <c r="Q98" s="47"/>
      <c r="R98" s="4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2:49" ht="10.199999999999999" customHeight="1" x14ac:dyDescent="0.3">
      <c r="B99" s="48" t="s">
        <v>74</v>
      </c>
      <c r="C99" s="49" t="s">
        <v>75</v>
      </c>
      <c r="D99" s="50"/>
      <c r="E99" s="51"/>
      <c r="F99" s="51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2:49" ht="15.75" customHeight="1" x14ac:dyDescent="0.3">
      <c r="B100" s="48" t="s">
        <v>76</v>
      </c>
      <c r="C100" s="49" t="s">
        <v>77</v>
      </c>
      <c r="D100" s="50"/>
      <c r="E100" s="51"/>
      <c r="F100" s="51"/>
      <c r="G100" s="51"/>
      <c r="H100" s="51"/>
      <c r="I100" s="51"/>
      <c r="J100" s="53"/>
      <c r="K100" s="53"/>
      <c r="L100" s="53"/>
      <c r="M100" s="53"/>
      <c r="N100" s="53"/>
      <c r="O100" s="53"/>
      <c r="P100" s="53"/>
      <c r="Q100" s="53"/>
      <c r="R100" s="53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3" spans="2:49" ht="7.2" customHeight="1" x14ac:dyDescent="0.3"/>
    <row r="104" spans="2:49" ht="15.75" customHeight="1" x14ac:dyDescent="0.3"/>
    <row r="105" spans="2:49" ht="17.7" customHeight="1" x14ac:dyDescent="0.3"/>
    <row r="106" spans="2:49" ht="17.100000000000001" customHeight="1" x14ac:dyDescent="0.3"/>
    <row r="107" spans="2:49" ht="7.65" customHeight="1" x14ac:dyDescent="0.3"/>
    <row r="108" spans="2:49" ht="17.100000000000001" customHeight="1" x14ac:dyDescent="0.3"/>
    <row r="109" spans="2:49" ht="17.100000000000001" customHeight="1" x14ac:dyDescent="0.3"/>
    <row r="110" spans="2:49" ht="17.100000000000001" customHeight="1" x14ac:dyDescent="0.3"/>
    <row r="111" spans="2:49" ht="8.6999999999999993" customHeight="1" x14ac:dyDescent="0.3"/>
    <row r="112" spans="2:49" ht="14.25" customHeight="1" x14ac:dyDescent="0.3"/>
    <row r="113" ht="16.5" customHeight="1" x14ac:dyDescent="0.3"/>
    <row r="114" ht="12.75" customHeight="1" x14ac:dyDescent="0.3"/>
    <row r="115" ht="11.1" customHeight="1" x14ac:dyDescent="0.3"/>
    <row r="116" ht="10.65" customHeight="1" x14ac:dyDescent="0.3"/>
    <row r="117" ht="14.1" customHeight="1" x14ac:dyDescent="0.3"/>
  </sheetData>
  <mergeCells count="10">
    <mergeCell ref="B96:C96"/>
    <mergeCell ref="B97:C97"/>
    <mergeCell ref="B1:R1"/>
    <mergeCell ref="D3:E3"/>
    <mergeCell ref="G3:L3"/>
    <mergeCell ref="M3:R3"/>
    <mergeCell ref="H4:I4"/>
    <mergeCell ref="K4:L4"/>
    <mergeCell ref="N4:O4"/>
    <mergeCell ref="Q4:R4"/>
  </mergeCells>
  <phoneticPr fontId="13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陳勝傑</cp:lastModifiedBy>
  <cp:revision>74</cp:revision>
  <cp:lastPrinted>2019-08-27T01:22:41Z</cp:lastPrinted>
  <dcterms:created xsi:type="dcterms:W3CDTF">1998-09-21T15:00:50Z</dcterms:created>
  <dcterms:modified xsi:type="dcterms:W3CDTF">2019-08-27T01:22:43Z</dcterms:modified>
  <dc:language>zh-TW</dc:language>
</cp:coreProperties>
</file>