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65" activeTab="0"/>
  </bookViews>
  <sheets>
    <sheet name="再保險" sheetId="1" r:id="rId1"/>
    <sheet name="資負表 " sheetId="2" r:id="rId2"/>
    <sheet name="損益表" sheetId="3" r:id="rId3"/>
    <sheet name="業務分析" sheetId="4" r:id="rId4"/>
  </sheets>
  <definedNames/>
  <calcPr fullCalcOnLoad="1"/>
</workbook>
</file>

<file path=xl/sharedStrings.xml><?xml version="1.0" encoding="utf-8"?>
<sst xmlns="http://schemas.openxmlformats.org/spreadsheetml/2006/main" count="150" uniqueCount="146">
  <si>
    <t>合   計</t>
  </si>
  <si>
    <r>
      <t xml:space="preserve">  </t>
    </r>
    <r>
      <rPr>
        <sz val="10"/>
        <rFont val="標楷體"/>
        <family val="4"/>
      </rPr>
      <t>傷害保險</t>
    </r>
  </si>
  <si>
    <r>
      <t xml:space="preserve">  </t>
    </r>
    <r>
      <rPr>
        <sz val="10"/>
        <rFont val="標楷體"/>
        <family val="4"/>
      </rPr>
      <t>責任保險</t>
    </r>
  </si>
  <si>
    <t>(一)資產負債</t>
  </si>
  <si>
    <t>單位：新臺幣百萬元</t>
  </si>
  <si>
    <t>項            目</t>
  </si>
  <si>
    <t>金      額</t>
  </si>
  <si>
    <t>％</t>
  </si>
  <si>
    <t>資  產</t>
  </si>
  <si>
    <t xml:space="preserve">            </t>
  </si>
  <si>
    <t xml:space="preserve">       </t>
  </si>
  <si>
    <t xml:space="preserve">    資產合計</t>
  </si>
  <si>
    <t>負  債</t>
  </si>
  <si>
    <t xml:space="preserve">    負債合計</t>
  </si>
  <si>
    <t>業主權益</t>
  </si>
  <si>
    <t xml:space="preserve">    業主權益合計</t>
  </si>
  <si>
    <t xml:space="preserve">    負債及業主權益合計</t>
  </si>
  <si>
    <t>(二)收支損益</t>
  </si>
  <si>
    <t>營業收入</t>
  </si>
  <si>
    <r>
      <t xml:space="preserve">  </t>
    </r>
    <r>
      <rPr>
        <sz val="10"/>
        <rFont val="標楷體"/>
        <family val="4"/>
      </rPr>
      <t>貨物運輸保險</t>
    </r>
  </si>
  <si>
    <r>
      <t xml:space="preserve">  </t>
    </r>
    <r>
      <rPr>
        <sz val="10"/>
        <rFont val="標楷體"/>
        <family val="4"/>
      </rPr>
      <t>颱風洪水地震保險</t>
    </r>
  </si>
  <si>
    <r>
      <t xml:space="preserve">  </t>
    </r>
    <r>
      <rPr>
        <sz val="10"/>
        <rFont val="標楷體"/>
        <family val="4"/>
      </rPr>
      <t>汽車機車保險</t>
    </r>
  </si>
  <si>
    <r>
      <t xml:space="preserve">  </t>
    </r>
    <r>
      <rPr>
        <sz val="10"/>
        <rFont val="標楷體"/>
        <family val="4"/>
      </rPr>
      <t>工程保險</t>
    </r>
  </si>
  <si>
    <r>
      <t xml:space="preserve">  </t>
    </r>
    <r>
      <rPr>
        <sz val="10"/>
        <rFont val="標楷體"/>
        <family val="4"/>
      </rPr>
      <t>其他保險</t>
    </r>
  </si>
  <si>
    <r>
      <t xml:space="preserve">  </t>
    </r>
    <r>
      <rPr>
        <sz val="10"/>
        <rFont val="標楷體"/>
        <family val="4"/>
      </rPr>
      <t>人壽保險</t>
    </r>
  </si>
  <si>
    <r>
      <t xml:space="preserve">  </t>
    </r>
    <r>
      <rPr>
        <sz val="10"/>
        <rFont val="標楷體"/>
        <family val="4"/>
      </rPr>
      <t>健康及傷害保險</t>
    </r>
  </si>
  <si>
    <r>
      <t xml:space="preserve">  </t>
    </r>
    <r>
      <rPr>
        <sz val="10"/>
        <rFont val="標楷體"/>
        <family val="4"/>
      </rPr>
      <t>年金保險</t>
    </r>
  </si>
  <si>
    <r>
      <t xml:space="preserve">  </t>
    </r>
    <r>
      <rPr>
        <sz val="10"/>
        <rFont val="標楷體"/>
        <family val="4"/>
      </rPr>
      <t>財務再保險</t>
    </r>
  </si>
  <si>
    <t>附：全體再保險公司資產負債統計表</t>
  </si>
  <si>
    <t>(三)業務分析</t>
  </si>
  <si>
    <t>附：全體再保險公司再保費收入及再保賠款統計表</t>
  </si>
  <si>
    <t>保   險   別</t>
  </si>
  <si>
    <r>
      <t xml:space="preserve">  </t>
    </r>
    <r>
      <rPr>
        <sz val="10"/>
        <rFont val="標楷體"/>
        <family val="4"/>
      </rPr>
      <t>航空保險</t>
    </r>
  </si>
  <si>
    <r>
      <t xml:space="preserve">  </t>
    </r>
    <r>
      <rPr>
        <sz val="10"/>
        <rFont val="標楷體"/>
        <family val="4"/>
      </rPr>
      <t>船舶保險</t>
    </r>
  </si>
  <si>
    <t>三、再保險公司</t>
  </si>
  <si>
    <t>及德商科隆再保險公司台灣分公司。中央再保險公司民國57年10月31日成立，現有資本總</t>
  </si>
  <si>
    <r>
      <t xml:space="preserve">        </t>
    </r>
    <r>
      <rPr>
        <sz val="14"/>
        <rFont val="標楷體"/>
        <family val="4"/>
      </rPr>
      <t>其主要業務為：</t>
    </r>
  </si>
  <si>
    <t>（一）專營承受與轉分國內、外各種產、壽險再保險業務。</t>
  </si>
  <si>
    <t>（二）提供以比例再保險及超額賠款再保險基礎的合約再保或臨時再保。</t>
  </si>
  <si>
    <t>（三）提供各險經驗發生率或損失率、核保訓練，並協助保險公司有關新保單商品</t>
  </si>
  <si>
    <r>
      <t xml:space="preserve">            </t>
    </r>
    <r>
      <rPr>
        <sz val="14"/>
        <rFont val="標楷體"/>
        <family val="4"/>
      </rPr>
      <t>開發諮詢、評估自留業務之風險控管、承保危險之查勘 。</t>
    </r>
  </si>
  <si>
    <t>（四）金融監督管理委員會指定辦理之其他有關保險業務事項。</t>
  </si>
  <si>
    <r>
      <t xml:space="preserve">  </t>
    </r>
    <r>
      <rPr>
        <sz val="10"/>
        <rFont val="標楷體"/>
        <family val="4"/>
      </rPr>
      <t>火    險</t>
    </r>
  </si>
  <si>
    <t>額新臺幣 56.2 億元；英屬百慕達商美國再保險公司台灣分公司民國96年3月1日成立，營</t>
  </si>
  <si>
    <r>
      <t>運資金新臺幣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1 億元 ；德商科隆再保險公司台灣分公司民國97年1月31日成立，營運資金</t>
    </r>
  </si>
  <si>
    <r>
      <t>新臺幣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0.5 億元。</t>
    </r>
  </si>
  <si>
    <r>
      <t xml:space="preserve">  </t>
    </r>
    <r>
      <rPr>
        <sz val="11"/>
        <rFont val="標楷體"/>
        <family val="4"/>
      </rPr>
      <t>透過損益按公允價值衡量之金融負債</t>
    </r>
  </si>
  <si>
    <r>
      <t xml:space="preserve">  </t>
    </r>
    <r>
      <rPr>
        <sz val="11"/>
        <rFont val="標楷體"/>
        <family val="4"/>
      </rPr>
      <t>避險之衍生金融負債</t>
    </r>
  </si>
  <si>
    <r>
      <t xml:space="preserve">  </t>
    </r>
    <r>
      <rPr>
        <sz val="11"/>
        <rFont val="標楷體"/>
        <family val="4"/>
      </rPr>
      <t>具金融商品性質之保險契約準備</t>
    </r>
  </si>
  <si>
    <r>
      <t xml:space="preserve">  </t>
    </r>
    <r>
      <rPr>
        <sz val="11"/>
        <rFont val="標楷體"/>
        <family val="4"/>
      </rPr>
      <t>其他負債</t>
    </r>
  </si>
  <si>
    <t xml:space="preserve"> 保留盈餘</t>
  </si>
  <si>
    <t xml:space="preserve"> 其他權益</t>
  </si>
  <si>
    <r>
      <t>102</t>
    </r>
    <r>
      <rPr>
        <sz val="11"/>
        <rFont val="標楷體"/>
        <family val="4"/>
      </rPr>
      <t>年底</t>
    </r>
  </si>
  <si>
    <r>
      <t xml:space="preserve">  </t>
    </r>
    <r>
      <rPr>
        <sz val="11"/>
        <rFont val="標楷體"/>
        <family val="4"/>
      </rPr>
      <t>短期債務</t>
    </r>
  </si>
  <si>
    <r>
      <t xml:space="preserve">  </t>
    </r>
    <r>
      <rPr>
        <sz val="11"/>
        <rFont val="標楷體"/>
        <family val="4"/>
      </rPr>
      <t>應付款項</t>
    </r>
  </si>
  <si>
    <r>
      <t xml:space="preserve">  </t>
    </r>
    <r>
      <rPr>
        <sz val="11"/>
        <rFont val="標楷體"/>
        <family val="4"/>
      </rPr>
      <t>當期所得稅負債</t>
    </r>
  </si>
  <si>
    <r>
      <t xml:space="preserve">  </t>
    </r>
    <r>
      <rPr>
        <sz val="11"/>
        <rFont val="標楷體"/>
        <family val="4"/>
      </rPr>
      <t>與待出售資產直接相關之負債</t>
    </r>
  </si>
  <si>
    <r>
      <t xml:space="preserve">  </t>
    </r>
    <r>
      <rPr>
        <sz val="11"/>
        <rFont val="標楷體"/>
        <family val="4"/>
      </rPr>
      <t>以成本衡量之金融負債</t>
    </r>
  </si>
  <si>
    <r>
      <t xml:space="preserve">  </t>
    </r>
    <r>
      <rPr>
        <sz val="11"/>
        <rFont val="標楷體"/>
        <family val="4"/>
      </rPr>
      <t>特別股負債</t>
    </r>
  </si>
  <si>
    <r>
      <t xml:space="preserve">  </t>
    </r>
    <r>
      <rPr>
        <sz val="11"/>
        <rFont val="標楷體"/>
        <family val="4"/>
      </rPr>
      <t>其他金融負債</t>
    </r>
  </si>
  <si>
    <r>
      <t xml:space="preserve">  </t>
    </r>
    <r>
      <rPr>
        <sz val="11"/>
        <rFont val="標楷體"/>
        <family val="4"/>
      </rPr>
      <t>保險負債</t>
    </r>
  </si>
  <si>
    <r>
      <t xml:space="preserve">  </t>
    </r>
    <r>
      <rPr>
        <sz val="11"/>
        <rFont val="標楷體"/>
        <family val="4"/>
      </rPr>
      <t>外匯價格變動準備</t>
    </r>
  </si>
  <si>
    <r>
      <t xml:space="preserve">  </t>
    </r>
    <r>
      <rPr>
        <sz val="11"/>
        <rFont val="標楷體"/>
        <family val="4"/>
      </rPr>
      <t>負債準備</t>
    </r>
  </si>
  <si>
    <r>
      <t xml:space="preserve">  </t>
    </r>
    <r>
      <rPr>
        <sz val="11"/>
        <rFont val="標楷體"/>
        <family val="4"/>
      </rPr>
      <t>遞延所得稅負債</t>
    </r>
  </si>
  <si>
    <r>
      <t xml:space="preserve">  </t>
    </r>
    <r>
      <rPr>
        <sz val="11"/>
        <rFont val="標楷體"/>
        <family val="4"/>
      </rPr>
      <t>股本</t>
    </r>
  </si>
  <si>
    <t xml:space="preserve"> 資本公積</t>
  </si>
  <si>
    <t>總額 9,403 百萬元。</t>
  </si>
  <si>
    <t>102年</t>
  </si>
  <si>
    <t xml:space="preserve">    自留滿期保費收入</t>
  </si>
  <si>
    <t xml:space="preserve">    淨投資損益</t>
  </si>
  <si>
    <t xml:space="preserve">      利息收入</t>
  </si>
  <si>
    <t xml:space="preserve">      備供出售金融資產之已實現損益</t>
  </si>
  <si>
    <t xml:space="preserve">    其他營業收入</t>
  </si>
  <si>
    <t xml:space="preserve">    自留保險賠款與給付</t>
  </si>
  <si>
    <t xml:space="preserve">    具金融商品性質之保險契約準備淨變動</t>
  </si>
  <si>
    <t xml:space="preserve">    承保費用</t>
  </si>
  <si>
    <t xml:space="preserve">    佣金費用</t>
  </si>
  <si>
    <t xml:space="preserve">    其他營業成本</t>
  </si>
  <si>
    <t>所得稅(費用)利益</t>
  </si>
  <si>
    <t>本期淨利(淨損)</t>
  </si>
  <si>
    <t>本期綜合損益總額</t>
  </si>
  <si>
    <t xml:space="preserve">        </t>
  </si>
  <si>
    <t xml:space="preserve">    102年全體再保險公司稅前純益共計 1,278 百萬元，占營業收入總額 17,731 百萬</t>
  </si>
  <si>
    <t>再保賠款支出</t>
  </si>
  <si>
    <t>102年</t>
  </si>
  <si>
    <t>再保賠款支出占再保費收入％</t>
  </si>
  <si>
    <r>
      <t>再保費收</t>
    </r>
    <r>
      <rPr>
        <sz val="10"/>
        <rFont val="標楷體"/>
        <family val="4"/>
      </rPr>
      <t>入</t>
    </r>
  </si>
  <si>
    <t>元之 7.2 ％。</t>
  </si>
  <si>
    <r>
      <t xml:space="preserve">  </t>
    </r>
    <r>
      <rPr>
        <sz val="10"/>
        <rFont val="標楷體"/>
        <family val="4"/>
      </rPr>
      <t>財產再保險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小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計</t>
    </r>
  </si>
  <si>
    <r>
      <t xml:space="preserve">  </t>
    </r>
    <r>
      <rPr>
        <sz val="10"/>
        <rFont val="標楷體"/>
        <family val="4"/>
      </rPr>
      <t>人身再保險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小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計</t>
    </r>
  </si>
  <si>
    <t xml:space="preserve">    102年底全體再保險公司資產總額 35,006 百萬元，負債總額 25,603 百萬元，業主權益</t>
  </si>
  <si>
    <t xml:space="preserve">    就102年底全體再保險公司資產負債結構分析，資產方面以現金及約當現金 17,849 百萬</t>
  </si>
  <si>
    <t>元占資產總額之 51.0 ％為最多，備供出售金融資產 6,523 百萬元占資產總額之 18.6 ％次</t>
  </si>
  <si>
    <t>總額之 26.9 ％。</t>
  </si>
  <si>
    <t>之。負債方面以保險負債 24,901 百萬元占資產總額之 71.1 ％為最多。業主權益則為資產</t>
  </si>
  <si>
    <t xml:space="preserve">    102年全體再保險公司之營業收入，以自留滿期保費收入 16,908 百萬元占營業收入</t>
  </si>
  <si>
    <t>總額之 95.4 ％為最多。營業成本以自留保險賠款與給付 9,690 百萬元占營業收入總額</t>
  </si>
  <si>
    <t>之 54.6 ％為最多；營業利益 1,212 百萬元占營業收入總額之 6.8 ％。</t>
  </si>
  <si>
    <t>火險、貨物運輸保險、颱風洪水地震保險、船舶險、汽車機車保險、航空保險、工程保險、</t>
  </si>
  <si>
    <t>責任保險、傷害保險及其他財產保險等再保險業務；人身再保險，則包括：人壽保險、健康</t>
  </si>
  <si>
    <t>及傷害保險、年金保險、財務再保險等再保險業務。102年全體再保險公司再保賠款支出總</t>
  </si>
  <si>
    <t xml:space="preserve">    再保險公司業務大致分為財產再保險及人身再保險二類。財產再保險，主要包括：</t>
  </si>
  <si>
    <t>險之 96.9 ％為最高，責任保險 93.7 ％次之。</t>
  </si>
  <si>
    <t>額 10,162 百萬元，為再保費收入總餘額 18,001 百萬元之 56.5 ％，再保賠款率以船舶保</t>
  </si>
  <si>
    <t>稅前純益</t>
  </si>
  <si>
    <t>本期其他綜合損益</t>
  </si>
  <si>
    <t xml:space="preserve">    再保險公司計有3家，包括中央再保險公司、英屬百慕達商美國再保險公司台灣分公司</t>
  </si>
  <si>
    <t xml:space="preserve">    其他保險負債淨變動</t>
  </si>
  <si>
    <t>附：全體再保險公司綜合損益統計表</t>
  </si>
  <si>
    <t xml:space="preserve">      再保費收入</t>
  </si>
  <si>
    <t xml:space="preserve">      減：再保費支出</t>
  </si>
  <si>
    <t xml:space="preserve">          未滿期保費準備淨變動</t>
  </si>
  <si>
    <t xml:space="preserve">    佣金及手續費收入</t>
  </si>
  <si>
    <t xml:space="preserve">      透過損益按公允價值衡量之金融資產及負債損益</t>
  </si>
  <si>
    <r>
      <t xml:space="preserve">            </t>
    </r>
    <r>
      <rPr>
        <sz val="11"/>
        <rFont val="標楷體"/>
        <family val="4"/>
      </rPr>
      <t>無活絡市債之債券投資損益之已實現損益</t>
    </r>
  </si>
  <si>
    <t xml:space="preserve">      兌換(損)益</t>
  </si>
  <si>
    <t xml:space="preserve">      投資性不動產(損)益</t>
  </si>
  <si>
    <t>營業收入合計</t>
  </si>
  <si>
    <t>營業成本</t>
  </si>
  <si>
    <t xml:space="preserve">      保險賠款與給付</t>
  </si>
  <si>
    <t xml:space="preserve">      減：攤回再保賠款與給付</t>
  </si>
  <si>
    <t>營業成本合計</t>
  </si>
  <si>
    <t>營業費用</t>
  </si>
  <si>
    <t>營業利益</t>
  </si>
  <si>
    <t>營業外收入及支出</t>
  </si>
  <si>
    <r>
      <t xml:space="preserve">  </t>
    </r>
    <r>
      <rPr>
        <sz val="11"/>
        <rFont val="標楷體"/>
        <family val="4"/>
      </rPr>
      <t>現金及約當現金</t>
    </r>
  </si>
  <si>
    <r>
      <t xml:space="preserve">  </t>
    </r>
    <r>
      <rPr>
        <sz val="11"/>
        <rFont val="標楷體"/>
        <family val="4"/>
      </rPr>
      <t>應收款項</t>
    </r>
  </si>
  <si>
    <r>
      <t xml:space="preserve">  </t>
    </r>
    <r>
      <rPr>
        <sz val="11"/>
        <rFont val="標楷體"/>
        <family val="4"/>
      </rPr>
      <t>當期所得稅資產</t>
    </r>
  </si>
  <si>
    <r>
      <t xml:space="preserve">  </t>
    </r>
    <r>
      <rPr>
        <sz val="11"/>
        <rFont val="標楷體"/>
        <family val="4"/>
      </rPr>
      <t>待出售資產</t>
    </r>
  </si>
  <si>
    <r>
      <t xml:space="preserve">  </t>
    </r>
    <r>
      <rPr>
        <sz val="11"/>
        <rFont val="標楷體"/>
        <family val="4"/>
      </rPr>
      <t>透過損益按公允價值衡量之金融資產</t>
    </r>
  </si>
  <si>
    <r>
      <t xml:space="preserve">  </t>
    </r>
    <r>
      <rPr>
        <sz val="11"/>
        <rFont val="標楷體"/>
        <family val="4"/>
      </rPr>
      <t>備供出售金融資產</t>
    </r>
  </si>
  <si>
    <r>
      <t xml:space="preserve">  </t>
    </r>
    <r>
      <rPr>
        <sz val="11"/>
        <rFont val="標楷體"/>
        <family val="4"/>
      </rPr>
      <t>避險之衍生金融資產</t>
    </r>
  </si>
  <si>
    <r>
      <t xml:space="preserve">  </t>
    </r>
    <r>
      <rPr>
        <sz val="11"/>
        <rFont val="標楷體"/>
        <family val="4"/>
      </rPr>
      <t>以成本衡量之金融資產</t>
    </r>
  </si>
  <si>
    <r>
      <t xml:space="preserve">  </t>
    </r>
    <r>
      <rPr>
        <sz val="11"/>
        <rFont val="標楷體"/>
        <family val="4"/>
      </rPr>
      <t>無活絡市場之債券投資</t>
    </r>
  </si>
  <si>
    <r>
      <t xml:space="preserve">  </t>
    </r>
    <r>
      <rPr>
        <sz val="11"/>
        <rFont val="標楷體"/>
        <family val="4"/>
      </rPr>
      <t>持有至到期日金融資產</t>
    </r>
  </si>
  <si>
    <r>
      <t xml:space="preserve">  </t>
    </r>
    <r>
      <rPr>
        <sz val="11"/>
        <rFont val="標楷體"/>
        <family val="4"/>
      </rPr>
      <t>採用權益法之投資</t>
    </r>
  </si>
  <si>
    <r>
      <t xml:space="preserve">  </t>
    </r>
    <r>
      <rPr>
        <sz val="11"/>
        <rFont val="標楷體"/>
        <family val="4"/>
      </rPr>
      <t>其他金融資產</t>
    </r>
  </si>
  <si>
    <r>
      <t xml:space="preserve">  </t>
    </r>
    <r>
      <rPr>
        <sz val="11"/>
        <rFont val="標楷體"/>
        <family val="4"/>
      </rPr>
      <t>投資性不動產</t>
    </r>
  </si>
  <si>
    <r>
      <t xml:space="preserve">  </t>
    </r>
    <r>
      <rPr>
        <sz val="11"/>
        <rFont val="標楷體"/>
        <family val="4"/>
      </rPr>
      <t>放款</t>
    </r>
  </si>
  <si>
    <r>
      <t xml:space="preserve">  </t>
    </r>
    <r>
      <rPr>
        <sz val="11"/>
        <rFont val="標楷體"/>
        <family val="4"/>
      </rPr>
      <t>再保險合約資產</t>
    </r>
  </si>
  <si>
    <r>
      <t xml:space="preserve">  </t>
    </r>
    <r>
      <rPr>
        <sz val="11"/>
        <rFont val="標楷體"/>
        <family val="4"/>
      </rPr>
      <t>不動產及設備</t>
    </r>
  </si>
  <si>
    <r>
      <t xml:space="preserve">  </t>
    </r>
    <r>
      <rPr>
        <sz val="11"/>
        <rFont val="標楷體"/>
        <family val="4"/>
      </rPr>
      <t>遞延所得稅資產</t>
    </r>
  </si>
  <si>
    <r>
      <t xml:space="preserve">  </t>
    </r>
    <r>
      <rPr>
        <sz val="11"/>
        <rFont val="標楷體"/>
        <family val="4"/>
      </rPr>
      <t>其他資產</t>
    </r>
  </si>
  <si>
    <r>
      <t>註：</t>
    </r>
    <r>
      <rPr>
        <sz val="11"/>
        <rFont val="Times New Roman"/>
        <family val="1"/>
      </rPr>
      <t xml:space="preserve">1. </t>
    </r>
    <r>
      <rPr>
        <sz val="11"/>
        <rFont val="標楷體"/>
        <family val="4"/>
      </rPr>
      <t>保險業自100年起適用財務會計準則公報第40號「保險合約之會計處理準則」及新修訂「保險業財務報告</t>
    </r>
  </si>
  <si>
    <t xml:space="preserve">      編製準則」編製，101年底部分項目內容因無重分類資料供比較，故從缺，以下各表均相同。</t>
  </si>
  <si>
    <r>
      <t xml:space="preserve">        2. </t>
    </r>
    <r>
      <rPr>
        <sz val="11"/>
        <rFont val="標楷體"/>
        <family val="4"/>
      </rPr>
      <t>上述數據係依據金融監督管理委員會保險局提供資料彙編，未經會計師查核調整，以下各表均相同。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</si>
</sst>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  <numFmt numFmtId="177" formatCode="#,##0.0_ ;[Red]\-#,##0.0\ "/>
    <numFmt numFmtId="178" formatCode="_-* #,##0.0_-;\-* #,##0.0_-;_-* &quot;-&quot;??_-;_-@_-"/>
    <numFmt numFmtId="179" formatCode="_-* #,##0_-;\-* #,##0_-;_-* &quot;-&quot;??_-;_-@_-"/>
    <numFmt numFmtId="180" formatCode="#,##0_ "/>
    <numFmt numFmtId="181" formatCode="#,##0.0_ "/>
    <numFmt numFmtId="182" formatCode="#,##0.00_ "/>
    <numFmt numFmtId="183" formatCode="#,##0.00_ ;[Red]\-#,##0.0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_ "/>
    <numFmt numFmtId="191" formatCode="0.0_ ;[Red]\-0.0\ "/>
    <numFmt numFmtId="192" formatCode="_-* #,##0.0_-;\-* #,##0.0_-;_-* &quot;-&quot;_-;_-@_-"/>
    <numFmt numFmtId="193" formatCode="0.00_ "/>
    <numFmt numFmtId="194" formatCode="_-* #,##0.00_-;\-* #,##0.00_-;_-* &quot;-&quot;_-;_-@_-"/>
    <numFmt numFmtId="195" formatCode="#,##0.000_ ;[Red]\-#,##0.000\ "/>
    <numFmt numFmtId="196" formatCode="#,##0.0"/>
    <numFmt numFmtId="197" formatCode="#,##0_);[Red]\(#,##0\)"/>
    <numFmt numFmtId="198" formatCode="#,##0.000_ "/>
    <numFmt numFmtId="199" formatCode="0.00_ ;[Red]\-0.00\ "/>
    <numFmt numFmtId="200" formatCode="_-* #,##0.0_-;\-* #,##0.0_-;_-* &quot;-&quot;?_-;_-@_-"/>
    <numFmt numFmtId="201" formatCode="_-* #,##0_-;\-* #,##0_-;_-* &quot;-&quot;?_-;_-@_-"/>
    <numFmt numFmtId="202" formatCode="0.0_);[Red]\(0.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_-* #,##0.000_-;\-* #,##0.000_-;_-* &quot;-&quot;_-;_-@_-"/>
    <numFmt numFmtId="207" formatCode="_-* #,##0.0000_-;\-* #,##0.0000_-;_-* &quot;-&quot;_-;_-@_-"/>
    <numFmt numFmtId="208" formatCode="0_ "/>
    <numFmt numFmtId="209" formatCode="0.000_ "/>
    <numFmt numFmtId="210" formatCode="_-* #,##0.000_-;\-* #,##0.000_-;_-* &quot;-&quot;??_-;_-@_-"/>
    <numFmt numFmtId="211" formatCode="#,##0.000000000000000_ "/>
    <numFmt numFmtId="212" formatCode="#,##0.00000000000000_ "/>
    <numFmt numFmtId="213" formatCode="#,##0.0000000000000_ "/>
    <numFmt numFmtId="214" formatCode="#,##0.0000000000000000_ "/>
    <numFmt numFmtId="215" formatCode="#,##0.0_);[Red]\(#,##0.0\)"/>
    <numFmt numFmtId="216" formatCode="_*\ #,##0.0_;"/>
    <numFmt numFmtId="217" formatCode="#,##0.0\ ;[Red]\-#,##0.0\ "/>
    <numFmt numFmtId="218" formatCode="#,##0.0;[Red]\-#,##0.0\ "/>
    <numFmt numFmtId="219" formatCode="#,##0.0;[Red]\-#,##0.0"/>
    <numFmt numFmtId="220" formatCode="#,##0.0\ "/>
    <numFmt numFmtId="221" formatCode="_(* #,##0_);_(* \-#,##0_);_(* &quot;-&quot;_);_(@_)"/>
  </numFmts>
  <fonts count="52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sz val="2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9"/>
      <name val="標楷體"/>
      <family val="4"/>
    </font>
    <font>
      <sz val="2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 horizontal="left" wrapText="1"/>
      <protection/>
    </xf>
    <xf numFmtId="0" fontId="14" fillId="0" borderId="0">
      <alignment/>
      <protection/>
    </xf>
    <xf numFmtId="0" fontId="14" fillId="0" borderId="0">
      <alignment horizontal="left" wrapText="1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>
      <alignment horizontal="left" wrapText="1"/>
      <protection/>
    </xf>
    <xf numFmtId="0" fontId="14" fillId="0" borderId="0">
      <alignment horizontal="lef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>
      <alignment/>
      <protection/>
    </xf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5" fillId="0" borderId="13" xfId="0" applyNumberFormat="1" applyFont="1" applyBorder="1" applyAlignment="1" quotePrefix="1">
      <alignment horizontal="right" vertical="center"/>
    </xf>
    <xf numFmtId="189" fontId="5" fillId="0" borderId="13" xfId="0" applyNumberFormat="1" applyFont="1" applyBorder="1" applyAlignment="1" quotePrefix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41" fontId="5" fillId="0" borderId="13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12" xfId="64" applyFont="1" applyBorder="1">
      <alignment/>
      <protection/>
    </xf>
    <xf numFmtId="0" fontId="2" fillId="0" borderId="11" xfId="64" applyFont="1" applyBorder="1">
      <alignment/>
      <protection/>
    </xf>
    <xf numFmtId="0" fontId="2" fillId="0" borderId="13" xfId="64" applyFont="1" applyBorder="1">
      <alignment/>
      <protection/>
    </xf>
    <xf numFmtId="0" fontId="2" fillId="0" borderId="0" xfId="37" applyFont="1" applyAlignment="1">
      <alignment vertical="center"/>
      <protection/>
    </xf>
    <xf numFmtId="0" fontId="0" fillId="0" borderId="0" xfId="37" applyFont="1" applyAlignment="1">
      <alignment vertical="center"/>
      <protection/>
    </xf>
    <xf numFmtId="0" fontId="3" fillId="0" borderId="0" xfId="37" applyFont="1" applyAlignment="1">
      <alignment vertical="center"/>
      <protection/>
    </xf>
    <xf numFmtId="0" fontId="2" fillId="0" borderId="13" xfId="37" applyFont="1" applyBorder="1" applyAlignment="1">
      <alignment horizontal="center" vertical="center"/>
      <protection/>
    </xf>
    <xf numFmtId="0" fontId="2" fillId="0" borderId="12" xfId="37" applyFont="1" applyBorder="1" applyAlignment="1">
      <alignment horizontal="center" vertical="center"/>
      <protection/>
    </xf>
    <xf numFmtId="0" fontId="2" fillId="0" borderId="12" xfId="37" applyFont="1" applyBorder="1" applyAlignment="1">
      <alignment vertical="center"/>
      <protection/>
    </xf>
    <xf numFmtId="181" fontId="16" fillId="0" borderId="14" xfId="37" applyNumberFormat="1" applyFont="1" applyBorder="1" applyAlignment="1">
      <alignment vertical="center"/>
      <protection/>
    </xf>
    <xf numFmtId="0" fontId="16" fillId="0" borderId="12" xfId="37" applyFont="1" applyBorder="1" applyAlignment="1">
      <alignment vertical="center"/>
      <protection/>
    </xf>
    <xf numFmtId="0" fontId="17" fillId="0" borderId="0" xfId="37" applyFont="1" applyAlignment="1">
      <alignment horizontal="left" vertical="center" wrapText="1"/>
      <protection/>
    </xf>
    <xf numFmtId="0" fontId="15" fillId="0" borderId="10" xfId="37" applyFont="1" applyBorder="1" applyAlignment="1">
      <alignment horizontal="left"/>
      <protection/>
    </xf>
    <xf numFmtId="3" fontId="2" fillId="0" borderId="15" xfId="37" applyNumberFormat="1" applyFont="1" applyBorder="1" applyAlignment="1" quotePrefix="1">
      <alignment horizontal="right" vertical="center"/>
      <protection/>
    </xf>
    <xf numFmtId="196" fontId="2" fillId="0" borderId="10" xfId="37" applyNumberFormat="1" applyFont="1" applyBorder="1" applyAlignment="1" quotePrefix="1">
      <alignment horizontal="right" vertical="center"/>
      <protection/>
    </xf>
    <xf numFmtId="0" fontId="15" fillId="0" borderId="10" xfId="37" applyFont="1" applyBorder="1" applyAlignment="1">
      <alignment horizontal="left" wrapText="1"/>
      <protection/>
    </xf>
    <xf numFmtId="221" fontId="9" fillId="0" borderId="10" xfId="37" applyNumberFormat="1" applyFont="1" applyBorder="1" applyAlignment="1">
      <alignment horizontal="right" vertical="center"/>
      <protection/>
    </xf>
    <xf numFmtId="0" fontId="15" fillId="0" borderId="10" xfId="37" applyFont="1" applyBorder="1" applyAlignment="1">
      <alignment vertical="center"/>
      <protection/>
    </xf>
    <xf numFmtId="0" fontId="2" fillId="0" borderId="13" xfId="37" applyFont="1" applyBorder="1" applyAlignment="1">
      <alignment vertical="center"/>
      <protection/>
    </xf>
    <xf numFmtId="3" fontId="2" fillId="0" borderId="13" xfId="37" applyNumberFormat="1" applyFont="1" applyBorder="1" applyAlignment="1" quotePrefix="1">
      <alignment horizontal="right" vertical="center"/>
      <protection/>
    </xf>
    <xf numFmtId="196" fontId="2" fillId="0" borderId="13" xfId="37" applyNumberFormat="1" applyFont="1" applyBorder="1" applyAlignment="1" quotePrefix="1">
      <alignment horizontal="right" vertical="center"/>
      <protection/>
    </xf>
    <xf numFmtId="0" fontId="2" fillId="0" borderId="14" xfId="37" applyFont="1" applyBorder="1" applyAlignment="1">
      <alignment vertical="center"/>
      <protection/>
    </xf>
    <xf numFmtId="180" fontId="2" fillId="0" borderId="14" xfId="37" applyNumberFormat="1" applyFont="1" applyBorder="1" applyAlignment="1">
      <alignment vertical="center"/>
      <protection/>
    </xf>
    <xf numFmtId="196" fontId="2" fillId="0" borderId="12" xfId="37" applyNumberFormat="1" applyFont="1" applyBorder="1" applyAlignment="1">
      <alignment vertical="center"/>
      <protection/>
    </xf>
    <xf numFmtId="0" fontId="17" fillId="0" borderId="0" xfId="37" applyFont="1" applyBorder="1" applyAlignment="1">
      <alignment horizontal="left" vertical="center" wrapText="1"/>
      <protection/>
    </xf>
    <xf numFmtId="3" fontId="2" fillId="0" borderId="10" xfId="64" applyNumberFormat="1" applyFont="1" applyBorder="1">
      <alignment/>
      <protection/>
    </xf>
    <xf numFmtId="0" fontId="15" fillId="0" borderId="15" xfId="37" applyFont="1" applyBorder="1">
      <alignment horizontal="left" wrapText="1"/>
      <protection/>
    </xf>
    <xf numFmtId="3" fontId="2" fillId="0" borderId="11" xfId="37" applyNumberFormat="1" applyFont="1" applyBorder="1" applyAlignment="1" quotePrefix="1">
      <alignment horizontal="right" vertical="center"/>
      <protection/>
    </xf>
    <xf numFmtId="196" fontId="2" fillId="0" borderId="13" xfId="37" applyNumberFormat="1" applyFont="1" applyBorder="1" applyAlignment="1">
      <alignment horizontal="right" vertical="center"/>
      <protection/>
    </xf>
    <xf numFmtId="3" fontId="2" fillId="0" borderId="12" xfId="37" applyNumberFormat="1" applyFont="1" applyBorder="1" applyAlignment="1">
      <alignment vertical="center"/>
      <protection/>
    </xf>
    <xf numFmtId="0" fontId="2" fillId="0" borderId="10" xfId="37" applyFont="1" applyBorder="1" applyAlignment="1">
      <alignment horizontal="left" wrapText="1"/>
      <protection/>
    </xf>
    <xf numFmtId="196" fontId="2" fillId="0" borderId="11" xfId="37" applyNumberFormat="1" applyFont="1" applyBorder="1" applyAlignment="1" quotePrefix="1">
      <alignment horizontal="right" vertical="center"/>
      <protection/>
    </xf>
    <xf numFmtId="0" fontId="4" fillId="0" borderId="0" xfId="64" applyFont="1">
      <alignment/>
      <protection/>
    </xf>
    <xf numFmtId="0" fontId="2" fillId="0" borderId="0" xfId="64" applyFont="1">
      <alignment/>
      <protection/>
    </xf>
    <xf numFmtId="0" fontId="0" fillId="33" borderId="0" xfId="64" applyFont="1" applyFill="1">
      <alignment/>
      <protection/>
    </xf>
    <xf numFmtId="0" fontId="14" fillId="0" borderId="0" xfId="64">
      <alignment/>
      <protection/>
    </xf>
    <xf numFmtId="0" fontId="3" fillId="0" borderId="0" xfId="64" applyFont="1">
      <alignment/>
      <protection/>
    </xf>
    <xf numFmtId="0" fontId="5" fillId="0" borderId="0" xfId="64" applyFont="1">
      <alignment/>
      <protection/>
    </xf>
    <xf numFmtId="0" fontId="2" fillId="0" borderId="13" xfId="64" applyFont="1" applyBorder="1" applyAlignment="1">
      <alignment horizontal="center" vertical="center"/>
      <protection/>
    </xf>
    <xf numFmtId="0" fontId="14" fillId="0" borderId="0" xfId="64" applyFill="1">
      <alignment/>
      <protection/>
    </xf>
    <xf numFmtId="180" fontId="16" fillId="0" borderId="12" xfId="64" applyNumberFormat="1" applyFont="1" applyBorder="1">
      <alignment/>
      <protection/>
    </xf>
    <xf numFmtId="3" fontId="2" fillId="0" borderId="13" xfId="64" applyNumberFormat="1" applyFont="1" applyBorder="1">
      <alignment/>
      <protection/>
    </xf>
    <xf numFmtId="196" fontId="2" fillId="0" borderId="13" xfId="64" applyNumberFormat="1" applyFont="1" applyBorder="1">
      <alignment/>
      <protection/>
    </xf>
    <xf numFmtId="3" fontId="0" fillId="0" borderId="12" xfId="64" applyNumberFormat="1" applyFont="1" applyFill="1" applyBorder="1" applyAlignment="1">
      <alignment horizontal="right"/>
      <protection/>
    </xf>
    <xf numFmtId="196" fontId="2" fillId="0" borderId="12" xfId="64" applyNumberFormat="1" applyFont="1" applyBorder="1">
      <alignment/>
      <protection/>
    </xf>
    <xf numFmtId="196" fontId="2" fillId="0" borderId="10" xfId="64" applyNumberFormat="1" applyFont="1" applyBorder="1">
      <alignment/>
      <protection/>
    </xf>
    <xf numFmtId="221" fontId="9" fillId="0" borderId="10" xfId="64" applyNumberFormat="1" applyFont="1" applyBorder="1" applyAlignment="1">
      <alignment horizontal="right" vertical="center"/>
      <protection/>
    </xf>
    <xf numFmtId="0" fontId="2" fillId="0" borderId="11" xfId="38" applyFont="1" applyBorder="1">
      <alignment horizontal="left" wrapText="1"/>
      <protection/>
    </xf>
    <xf numFmtId="0" fontId="2" fillId="0" borderId="13" xfId="38" applyFont="1" applyBorder="1">
      <alignment horizontal="left" wrapText="1"/>
      <protection/>
    </xf>
    <xf numFmtId="3" fontId="2" fillId="0" borderId="13" xfId="64" applyNumberFormat="1" applyFont="1" applyBorder="1" applyAlignment="1">
      <alignment horizontal="right" vertical="center"/>
      <protection/>
    </xf>
    <xf numFmtId="0" fontId="15" fillId="0" borderId="0" xfId="64" applyFont="1">
      <alignment/>
      <protection/>
    </xf>
    <xf numFmtId="196" fontId="2" fillId="33" borderId="10" xfId="64" applyNumberFormat="1" applyFont="1" applyFill="1" applyBorder="1">
      <alignment/>
      <protection/>
    </xf>
    <xf numFmtId="221" fontId="15" fillId="0" borderId="11" xfId="64" applyNumberFormat="1" applyFont="1" applyBorder="1" applyAlignment="1">
      <alignment horizontal="right" vertical="center"/>
      <protection/>
    </xf>
    <xf numFmtId="0" fontId="2" fillId="0" borderId="10" xfId="64" applyFont="1" applyBorder="1">
      <alignment/>
      <protection/>
    </xf>
    <xf numFmtId="0" fontId="15" fillId="0" borderId="10" xfId="64" applyFont="1" applyBorder="1">
      <alignment/>
      <protection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13" xfId="37" applyFont="1" applyBorder="1" applyAlignment="1">
      <alignment horizontal="center" vertical="center"/>
      <protection/>
    </xf>
    <xf numFmtId="0" fontId="15" fillId="0" borderId="13" xfId="37" applyFont="1" applyBorder="1" applyAlignment="1">
      <alignment horizontal="center" vertical="center"/>
      <protection/>
    </xf>
    <xf numFmtId="0" fontId="5" fillId="0" borderId="0" xfId="37" applyFont="1" applyAlignment="1">
      <alignment horizontal="right" vertical="center"/>
      <protection/>
    </xf>
    <xf numFmtId="0" fontId="5" fillId="0" borderId="0" xfId="64" applyFont="1" applyAlignment="1">
      <alignment horizontal="right" vertical="center"/>
      <protection/>
    </xf>
    <xf numFmtId="0" fontId="2" fillId="0" borderId="13" xfId="64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</cellXfs>
  <cellStyles count="56">
    <cellStyle name="Normal" xfId="0"/>
    <cellStyle name="_101保險年報" xfId="15"/>
    <cellStyle name="_102 產險年報" xfId="16"/>
    <cellStyle name="_壽險101年淨值" xfId="17"/>
    <cellStyle name="_壽險101年報1020424稿" xfId="18"/>
    <cellStyle name="20% - 輔色1" xfId="19"/>
    <cellStyle name="20% - 輔色2" xfId="20"/>
    <cellStyle name="20% - 輔色3" xfId="21"/>
    <cellStyle name="20% - 輔色4" xfId="22"/>
    <cellStyle name="20% - 輔色5" xfId="23"/>
    <cellStyle name="20% - 輔色6" xfId="24"/>
    <cellStyle name="40% - 輔色1" xfId="25"/>
    <cellStyle name="40% - 輔色2" xfId="26"/>
    <cellStyle name="40% - 輔色3" xfId="27"/>
    <cellStyle name="40% - 輔色4" xfId="28"/>
    <cellStyle name="40% - 輔色5" xfId="29"/>
    <cellStyle name="40% - 輔色6" xfId="30"/>
    <cellStyle name="60% - 輔色1" xfId="31"/>
    <cellStyle name="60% - 輔色2" xfId="32"/>
    <cellStyle name="60% - 輔色3" xfId="33"/>
    <cellStyle name="60% - 輔色4" xfId="34"/>
    <cellStyle name="60% - 輔色5" xfId="35"/>
    <cellStyle name="60% - 輔色6" xfId="36"/>
    <cellStyle name="一般_102 產險年報" xfId="37"/>
    <cellStyle name="一般_Life-Annual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樣式 1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selection activeCell="E14" sqref="E14"/>
    </sheetView>
  </sheetViews>
  <sheetFormatPr defaultColWidth="9.00390625" defaultRowHeight="16.5"/>
  <cols>
    <col min="1" max="1" width="4.75390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25.50390625" style="0" customWidth="1"/>
    <col min="7" max="7" width="11.625" style="0" customWidth="1"/>
    <col min="8" max="8" width="8.625" style="0" customWidth="1"/>
    <col min="9" max="9" width="2.625" style="0" customWidth="1"/>
    <col min="10" max="16" width="13.625" style="0" customWidth="1"/>
  </cols>
  <sheetData>
    <row r="1" spans="1:16" ht="36" customHeight="1">
      <c r="A1" s="1"/>
      <c r="B1" s="1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6" customHeight="1">
      <c r="A2" s="1"/>
      <c r="B2" s="8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.75" customHeight="1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4" customHeight="1">
      <c r="A4" s="1"/>
      <c r="B4" s="17" t="s">
        <v>106</v>
      </c>
      <c r="C4" s="17"/>
      <c r="D4" s="17"/>
      <c r="E4" s="17"/>
      <c r="F4" s="17"/>
      <c r="G4" s="17"/>
      <c r="H4" s="17"/>
      <c r="I4" s="1"/>
      <c r="J4" s="1"/>
      <c r="K4" s="1"/>
      <c r="L4" s="1"/>
      <c r="M4" s="1"/>
      <c r="N4" s="1"/>
      <c r="O4" s="1"/>
      <c r="P4" s="1"/>
    </row>
    <row r="5" spans="1:16" ht="24" customHeight="1">
      <c r="A5" s="1"/>
      <c r="B5" s="17" t="s">
        <v>35</v>
      </c>
      <c r="C5" s="17"/>
      <c r="D5" s="17"/>
      <c r="E5" s="17"/>
      <c r="F5" s="17"/>
      <c r="G5" s="17"/>
      <c r="H5" s="17"/>
      <c r="I5" s="1"/>
      <c r="J5" s="1"/>
      <c r="K5" s="1"/>
      <c r="L5" s="1"/>
      <c r="M5" s="1"/>
      <c r="N5" s="1"/>
      <c r="O5" s="1"/>
      <c r="P5" s="1"/>
    </row>
    <row r="6" spans="1:16" ht="24" customHeight="1">
      <c r="A6" s="1"/>
      <c r="B6" s="17" t="s">
        <v>43</v>
      </c>
      <c r="C6" s="17"/>
      <c r="D6" s="17"/>
      <c r="E6" s="17"/>
      <c r="F6" s="17"/>
      <c r="G6" s="17"/>
      <c r="H6" s="17"/>
      <c r="I6" s="1"/>
      <c r="J6" s="1"/>
      <c r="K6" s="1"/>
      <c r="L6" s="1"/>
      <c r="M6" s="1"/>
      <c r="N6" s="1"/>
      <c r="O6" s="1"/>
      <c r="P6" s="1"/>
    </row>
    <row r="7" spans="1:16" ht="24" customHeight="1">
      <c r="A7" s="1"/>
      <c r="B7" s="17" t="s">
        <v>44</v>
      </c>
      <c r="C7" s="1"/>
      <c r="D7" s="1"/>
      <c r="E7" s="1"/>
      <c r="F7" s="1"/>
      <c r="G7" s="1"/>
      <c r="H7" s="17"/>
      <c r="I7" s="1"/>
      <c r="J7" s="1"/>
      <c r="K7" s="1"/>
      <c r="L7" s="1"/>
      <c r="M7" s="1"/>
      <c r="N7" s="1"/>
      <c r="O7" s="1"/>
      <c r="P7" s="1"/>
    </row>
    <row r="8" spans="1:16" ht="24" customHeight="1">
      <c r="A8" s="1"/>
      <c r="B8" s="17" t="s">
        <v>45</v>
      </c>
      <c r="C8" s="1"/>
      <c r="D8" s="1"/>
      <c r="E8" s="1"/>
      <c r="F8" s="1"/>
      <c r="G8" s="1"/>
      <c r="H8" s="17"/>
      <c r="I8" s="1"/>
      <c r="J8" s="1"/>
      <c r="K8" s="1"/>
      <c r="L8" s="1"/>
      <c r="M8" s="1"/>
      <c r="N8" s="1"/>
      <c r="O8" s="1"/>
      <c r="P8" s="1"/>
    </row>
    <row r="9" spans="1:16" ht="24" customHeight="1">
      <c r="A9" s="1"/>
      <c r="B9" s="18" t="s">
        <v>36</v>
      </c>
      <c r="C9" s="1"/>
      <c r="D9" s="1"/>
      <c r="E9" s="1"/>
      <c r="F9" s="1"/>
      <c r="G9" s="1"/>
      <c r="H9" s="19"/>
      <c r="I9" s="1"/>
      <c r="J9" s="1"/>
      <c r="K9" s="1"/>
      <c r="L9" s="1"/>
      <c r="M9" s="1"/>
      <c r="N9" s="1"/>
      <c r="O9" s="1"/>
      <c r="P9" s="1"/>
    </row>
    <row r="10" spans="1:16" ht="24" customHeight="1">
      <c r="A10" s="1"/>
      <c r="B10" s="19" t="s">
        <v>37</v>
      </c>
      <c r="C10" s="1"/>
      <c r="D10" s="1"/>
      <c r="E10" s="1"/>
      <c r="F10" s="1"/>
      <c r="G10" s="1"/>
      <c r="H10" s="19"/>
      <c r="I10" s="1"/>
      <c r="J10" s="1"/>
      <c r="K10" s="1"/>
      <c r="L10" s="1"/>
      <c r="M10" s="1"/>
      <c r="N10" s="1"/>
      <c r="O10" s="1"/>
      <c r="P10" s="1"/>
    </row>
    <row r="11" spans="1:16" ht="24" customHeight="1">
      <c r="A11" s="1"/>
      <c r="B11" s="19" t="s">
        <v>38</v>
      </c>
      <c r="C11" s="1"/>
      <c r="D11" s="1"/>
      <c r="E11" s="1"/>
      <c r="F11" s="1"/>
      <c r="G11" s="1"/>
      <c r="H11" s="19"/>
      <c r="I11" s="1"/>
      <c r="J11" s="1"/>
      <c r="K11" s="1"/>
      <c r="L11" s="1"/>
      <c r="M11" s="1"/>
      <c r="N11" s="1"/>
      <c r="O11" s="1"/>
      <c r="P11" s="1"/>
    </row>
    <row r="12" spans="1:16" ht="24" customHeight="1">
      <c r="A12" s="1"/>
      <c r="B12" s="19" t="s">
        <v>39</v>
      </c>
      <c r="C12" s="1"/>
      <c r="D12" s="1"/>
      <c r="E12" s="1"/>
      <c r="F12" s="1"/>
      <c r="G12" s="1"/>
      <c r="H12" s="19"/>
      <c r="I12" s="1"/>
      <c r="J12" s="1"/>
      <c r="K12" s="1"/>
      <c r="L12" s="1"/>
      <c r="M12" s="1"/>
      <c r="N12" s="1"/>
      <c r="O12" s="1"/>
      <c r="P12" s="1"/>
    </row>
    <row r="13" spans="1:16" ht="24" customHeight="1">
      <c r="A13" s="1"/>
      <c r="B13" s="18" t="s">
        <v>40</v>
      </c>
      <c r="C13" s="1"/>
      <c r="D13" s="1"/>
      <c r="E13" s="1"/>
      <c r="F13" s="1"/>
      <c r="G13" s="1"/>
      <c r="H13" s="18"/>
      <c r="I13" s="1"/>
      <c r="J13" s="1"/>
      <c r="K13" s="1"/>
      <c r="L13" s="1"/>
      <c r="M13" s="1"/>
      <c r="N13" s="1"/>
      <c r="O13" s="1"/>
      <c r="P13" s="1"/>
    </row>
    <row r="14" spans="1:16" ht="24" customHeight="1">
      <c r="A14" s="1"/>
      <c r="B14" s="19" t="s">
        <v>41</v>
      </c>
      <c r="C14" s="1"/>
      <c r="D14" s="1"/>
      <c r="E14" s="1"/>
      <c r="F14" s="1"/>
      <c r="G14" s="1"/>
      <c r="H14" s="19"/>
      <c r="I14" s="1"/>
      <c r="J14" s="1"/>
      <c r="K14" s="1"/>
      <c r="L14" s="1"/>
      <c r="M14" s="1"/>
      <c r="N14" s="1"/>
      <c r="O14" s="1"/>
      <c r="P14" s="1"/>
    </row>
    <row r="15" spans="1:1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sheetProtection/>
  <printOptions/>
  <pageMargins left="0.24" right="0.75" top="0.57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6"/>
  <sheetViews>
    <sheetView zoomScalePageLayoutView="0" workbookViewId="0" topLeftCell="A1">
      <selection activeCell="B64" sqref="B64"/>
    </sheetView>
  </sheetViews>
  <sheetFormatPr defaultColWidth="9.00390625" defaultRowHeight="16.5"/>
  <cols>
    <col min="1" max="1" width="8.625" style="24" customWidth="1"/>
    <col min="2" max="2" width="35.625" style="24" customWidth="1"/>
    <col min="3" max="3" width="45.625" style="24" customWidth="1"/>
    <col min="4" max="4" width="15.625" style="24" customWidth="1"/>
    <col min="5" max="16384" width="9.00390625" style="24" customWidth="1"/>
  </cols>
  <sheetData>
    <row r="1" spans="1:4" ht="39.75" customHeight="1">
      <c r="A1" s="23"/>
      <c r="B1" s="23"/>
      <c r="C1" s="23"/>
      <c r="D1" s="23"/>
    </row>
    <row r="2" spans="1:4" ht="36" customHeight="1">
      <c r="A2" s="23"/>
      <c r="B2" s="25" t="s">
        <v>3</v>
      </c>
      <c r="C2" s="23"/>
      <c r="D2" s="23"/>
    </row>
    <row r="3" spans="1:4" ht="6" customHeight="1">
      <c r="A3" s="23"/>
      <c r="B3" s="23"/>
      <c r="C3" s="23"/>
      <c r="D3" s="23"/>
    </row>
    <row r="4" spans="1:4" ht="18" customHeight="1">
      <c r="A4" s="23"/>
      <c r="B4" s="52" t="s">
        <v>90</v>
      </c>
      <c r="C4" s="23"/>
      <c r="D4" s="23"/>
    </row>
    <row r="5" spans="1:4" ht="18" customHeight="1">
      <c r="A5" s="23"/>
      <c r="B5" s="52" t="s">
        <v>66</v>
      </c>
      <c r="C5" s="23"/>
      <c r="D5" s="23"/>
    </row>
    <row r="6" spans="1:4" ht="18" customHeight="1">
      <c r="A6" s="23"/>
      <c r="B6" s="52" t="s">
        <v>91</v>
      </c>
      <c r="C6" s="23"/>
      <c r="D6" s="23"/>
    </row>
    <row r="7" spans="1:4" ht="18" customHeight="1">
      <c r="A7" s="23"/>
      <c r="B7" s="52" t="s">
        <v>92</v>
      </c>
      <c r="C7" s="23"/>
      <c r="D7" s="23"/>
    </row>
    <row r="8" spans="1:4" ht="18" customHeight="1">
      <c r="A8" s="23"/>
      <c r="B8" s="52" t="s">
        <v>94</v>
      </c>
      <c r="C8" s="23"/>
      <c r="D8" s="23"/>
    </row>
    <row r="9" spans="1:4" ht="18" customHeight="1">
      <c r="A9" s="23"/>
      <c r="B9" s="52" t="s">
        <v>93</v>
      </c>
      <c r="C9" s="23"/>
      <c r="D9" s="23"/>
    </row>
    <row r="10" spans="1:4" ht="1.5" customHeight="1">
      <c r="A10" s="23"/>
      <c r="B10" s="3"/>
      <c r="C10" s="23"/>
      <c r="D10" s="23"/>
    </row>
    <row r="11" spans="1:31" ht="36" customHeight="1">
      <c r="A11" s="23"/>
      <c r="B11" s="2" t="s">
        <v>28</v>
      </c>
      <c r="C11" s="23"/>
      <c r="D11" s="23"/>
      <c r="AE11" s="23"/>
    </row>
    <row r="12" spans="1:4" ht="15" customHeight="1">
      <c r="A12" s="23"/>
      <c r="B12" s="23"/>
      <c r="C12" s="79" t="s">
        <v>4</v>
      </c>
      <c r="D12" s="79"/>
    </row>
    <row r="13" spans="1:4" ht="13.5" customHeight="1">
      <c r="A13" s="23"/>
      <c r="B13" s="77" t="s">
        <v>5</v>
      </c>
      <c r="C13" s="78" t="s">
        <v>52</v>
      </c>
      <c r="D13" s="77"/>
    </row>
    <row r="14" spans="1:4" ht="13.5" customHeight="1">
      <c r="A14" s="23"/>
      <c r="B14" s="77"/>
      <c r="C14" s="26" t="s">
        <v>6</v>
      </c>
      <c r="D14" s="27" t="s">
        <v>7</v>
      </c>
    </row>
    <row r="15" spans="1:4" ht="13.5" customHeight="1">
      <c r="A15" s="23"/>
      <c r="B15" s="28" t="s">
        <v>8</v>
      </c>
      <c r="C15" s="29" t="s">
        <v>9</v>
      </c>
      <c r="D15" s="30" t="s">
        <v>10</v>
      </c>
    </row>
    <row r="16" spans="1:4" ht="13.5" customHeight="1">
      <c r="A16" s="31"/>
      <c r="B16" s="32" t="s">
        <v>125</v>
      </c>
      <c r="C16" s="33">
        <v>17849</v>
      </c>
      <c r="D16" s="34">
        <f>ROUND(C16/$C$34*100,1)</f>
        <v>51</v>
      </c>
    </row>
    <row r="17" spans="1:4" ht="13.5" customHeight="1">
      <c r="A17" s="31"/>
      <c r="B17" s="35" t="s">
        <v>126</v>
      </c>
      <c r="C17" s="33">
        <v>309</v>
      </c>
      <c r="D17" s="34">
        <f aca="true" t="shared" si="0" ref="D17:D33">ROUND(C17/$C$34*100,1)</f>
        <v>0.9</v>
      </c>
    </row>
    <row r="18" spans="1:4" ht="13.5" customHeight="1">
      <c r="A18" s="31"/>
      <c r="B18" s="32" t="s">
        <v>127</v>
      </c>
      <c r="C18" s="33">
        <v>111</v>
      </c>
      <c r="D18" s="34">
        <f t="shared" si="0"/>
        <v>0.3</v>
      </c>
    </row>
    <row r="19" spans="1:4" ht="13.5" customHeight="1">
      <c r="A19" s="31"/>
      <c r="B19" s="32" t="s">
        <v>128</v>
      </c>
      <c r="C19" s="36">
        <v>0</v>
      </c>
      <c r="D19" s="36">
        <v>0</v>
      </c>
    </row>
    <row r="20" spans="1:4" ht="13.5" customHeight="1">
      <c r="A20" s="31"/>
      <c r="B20" s="35" t="s">
        <v>129</v>
      </c>
      <c r="C20" s="33">
        <v>963</v>
      </c>
      <c r="D20" s="34">
        <f t="shared" si="0"/>
        <v>2.8</v>
      </c>
    </row>
    <row r="21" spans="1:4" ht="13.5" customHeight="1">
      <c r="A21" s="31"/>
      <c r="B21" s="35" t="s">
        <v>130</v>
      </c>
      <c r="C21" s="33">
        <v>6523</v>
      </c>
      <c r="D21" s="34">
        <f t="shared" si="0"/>
        <v>18.6</v>
      </c>
    </row>
    <row r="22" spans="1:4" ht="13.5" customHeight="1">
      <c r="A22" s="31"/>
      <c r="B22" s="35" t="s">
        <v>131</v>
      </c>
      <c r="C22" s="36">
        <v>0</v>
      </c>
      <c r="D22" s="36">
        <v>0</v>
      </c>
    </row>
    <row r="23" spans="1:4" ht="13.5" customHeight="1">
      <c r="A23" s="31"/>
      <c r="B23" s="35" t="s">
        <v>132</v>
      </c>
      <c r="C23" s="36">
        <v>0</v>
      </c>
      <c r="D23" s="36">
        <v>0</v>
      </c>
    </row>
    <row r="24" spans="1:4" ht="13.5" customHeight="1">
      <c r="A24" s="31"/>
      <c r="B24" s="35" t="s">
        <v>133</v>
      </c>
      <c r="C24" s="33">
        <v>3177</v>
      </c>
      <c r="D24" s="34">
        <f t="shared" si="0"/>
        <v>9.1</v>
      </c>
    </row>
    <row r="25" spans="1:4" ht="13.5" customHeight="1">
      <c r="A25" s="31"/>
      <c r="B25" s="35" t="s">
        <v>134</v>
      </c>
      <c r="C25" s="33">
        <v>70</v>
      </c>
      <c r="D25" s="34">
        <f t="shared" si="0"/>
        <v>0.2</v>
      </c>
    </row>
    <row r="26" spans="1:4" ht="13.5" customHeight="1">
      <c r="A26" s="31"/>
      <c r="B26" s="35" t="s">
        <v>135</v>
      </c>
      <c r="C26" s="36">
        <v>0</v>
      </c>
      <c r="D26" s="36">
        <v>0</v>
      </c>
    </row>
    <row r="27" spans="1:4" ht="13.5" customHeight="1">
      <c r="A27" s="31"/>
      <c r="B27" s="32" t="s">
        <v>136</v>
      </c>
      <c r="C27" s="33">
        <v>248</v>
      </c>
      <c r="D27" s="34">
        <f t="shared" si="0"/>
        <v>0.7</v>
      </c>
    </row>
    <row r="28" spans="1:4" ht="13.5" customHeight="1">
      <c r="A28" s="31"/>
      <c r="B28" s="32" t="s">
        <v>137</v>
      </c>
      <c r="C28" s="33">
        <v>460</v>
      </c>
      <c r="D28" s="34">
        <f t="shared" si="0"/>
        <v>1.3</v>
      </c>
    </row>
    <row r="29" spans="1:4" ht="13.5" customHeight="1">
      <c r="A29" s="31"/>
      <c r="B29" s="35" t="s">
        <v>138</v>
      </c>
      <c r="C29" s="36">
        <v>0</v>
      </c>
      <c r="D29" s="36">
        <v>0</v>
      </c>
    </row>
    <row r="30" spans="1:4" ht="13.5" customHeight="1">
      <c r="A30" s="31"/>
      <c r="B30" s="35" t="s">
        <v>139</v>
      </c>
      <c r="C30" s="33">
        <v>3982</v>
      </c>
      <c r="D30" s="34">
        <f t="shared" si="0"/>
        <v>11.4</v>
      </c>
    </row>
    <row r="31" spans="1:4" ht="13.5" customHeight="1">
      <c r="A31" s="31"/>
      <c r="B31" s="32" t="s">
        <v>140</v>
      </c>
      <c r="C31" s="33">
        <v>209</v>
      </c>
      <c r="D31" s="34">
        <f t="shared" si="0"/>
        <v>0.6</v>
      </c>
    </row>
    <row r="32" spans="1:4" ht="13.5" customHeight="1">
      <c r="A32" s="31"/>
      <c r="B32" s="35" t="s">
        <v>141</v>
      </c>
      <c r="C32" s="33">
        <v>50</v>
      </c>
      <c r="D32" s="34">
        <f t="shared" si="0"/>
        <v>0.1</v>
      </c>
    </row>
    <row r="33" spans="1:4" ht="13.5" customHeight="1">
      <c r="A33" s="31"/>
      <c r="B33" s="37" t="s">
        <v>142</v>
      </c>
      <c r="C33" s="33">
        <v>1055</v>
      </c>
      <c r="D33" s="34">
        <f t="shared" si="0"/>
        <v>3</v>
      </c>
    </row>
    <row r="34" spans="1:4" ht="13.5" customHeight="1">
      <c r="A34" s="31"/>
      <c r="B34" s="38" t="s">
        <v>11</v>
      </c>
      <c r="C34" s="39">
        <f>SUM(C16:C33)</f>
        <v>35006</v>
      </c>
      <c r="D34" s="40">
        <f>SUM(D16:D33)</f>
        <v>99.99999999999999</v>
      </c>
    </row>
    <row r="35" spans="1:4" ht="13.5" customHeight="1">
      <c r="A35" s="23"/>
      <c r="B35" s="41" t="s">
        <v>12</v>
      </c>
      <c r="C35" s="42"/>
      <c r="D35" s="43"/>
    </row>
    <row r="36" spans="1:4" ht="13.5" customHeight="1">
      <c r="A36" s="44"/>
      <c r="B36" s="46" t="s">
        <v>53</v>
      </c>
      <c r="C36" s="36">
        <v>0</v>
      </c>
      <c r="D36" s="36">
        <v>0</v>
      </c>
    </row>
    <row r="37" spans="1:4" ht="13.5" customHeight="1">
      <c r="A37" s="44"/>
      <c r="B37" s="46" t="s">
        <v>54</v>
      </c>
      <c r="C37" s="33">
        <v>552</v>
      </c>
      <c r="D37" s="34">
        <f>ROUND(C37/$C$34*100,1)</f>
        <v>1.6</v>
      </c>
    </row>
    <row r="38" spans="1:4" ht="13.5" customHeight="1">
      <c r="A38" s="44"/>
      <c r="B38" s="46" t="s">
        <v>55</v>
      </c>
      <c r="C38" s="33">
        <v>35</v>
      </c>
      <c r="D38" s="34">
        <f>ROUND(C38/$C$34*100,1)</f>
        <v>0.1</v>
      </c>
    </row>
    <row r="39" spans="1:4" ht="13.5" customHeight="1">
      <c r="A39" s="44"/>
      <c r="B39" s="46" t="s">
        <v>56</v>
      </c>
      <c r="C39" s="36">
        <v>0</v>
      </c>
      <c r="D39" s="36">
        <v>0</v>
      </c>
    </row>
    <row r="40" spans="1:4" ht="13.5" customHeight="1">
      <c r="A40" s="44"/>
      <c r="B40" s="46" t="s">
        <v>46</v>
      </c>
      <c r="C40" s="33">
        <v>12</v>
      </c>
      <c r="D40" s="36">
        <v>0</v>
      </c>
    </row>
    <row r="41" spans="1:4" ht="13.5" customHeight="1">
      <c r="A41" s="44"/>
      <c r="B41" s="46" t="s">
        <v>47</v>
      </c>
      <c r="C41" s="36">
        <v>0</v>
      </c>
      <c r="D41" s="36">
        <v>0</v>
      </c>
    </row>
    <row r="42" spans="1:4" ht="13.5" customHeight="1">
      <c r="A42" s="44"/>
      <c r="B42" s="46" t="s">
        <v>57</v>
      </c>
      <c r="C42" s="36">
        <v>0</v>
      </c>
      <c r="D42" s="36">
        <v>0</v>
      </c>
    </row>
    <row r="43" spans="1:4" ht="13.5" customHeight="1">
      <c r="A43" s="44"/>
      <c r="B43" s="46" t="s">
        <v>58</v>
      </c>
      <c r="C43" s="36">
        <v>0</v>
      </c>
      <c r="D43" s="36">
        <v>0</v>
      </c>
    </row>
    <row r="44" spans="1:4" ht="13.5" customHeight="1">
      <c r="A44" s="44"/>
      <c r="B44" s="46" t="s">
        <v>59</v>
      </c>
      <c r="C44" s="36">
        <v>0</v>
      </c>
      <c r="D44" s="36">
        <v>0</v>
      </c>
    </row>
    <row r="45" spans="1:4" ht="13.5" customHeight="1">
      <c r="A45" s="44"/>
      <c r="B45" s="46" t="s">
        <v>60</v>
      </c>
      <c r="C45" s="33">
        <v>24901</v>
      </c>
      <c r="D45" s="34">
        <f>ROUND(C45/$C$34*100,1)</f>
        <v>71.1</v>
      </c>
    </row>
    <row r="46" spans="1:4" ht="13.5" customHeight="1">
      <c r="A46" s="44"/>
      <c r="B46" s="46" t="s">
        <v>48</v>
      </c>
      <c r="C46" s="36">
        <v>0</v>
      </c>
      <c r="D46" s="36">
        <v>0</v>
      </c>
    </row>
    <row r="47" spans="1:4" ht="13.5" customHeight="1">
      <c r="A47" s="44"/>
      <c r="B47" s="46" t="s">
        <v>61</v>
      </c>
      <c r="C47" s="36">
        <v>0</v>
      </c>
      <c r="D47" s="36">
        <v>0</v>
      </c>
    </row>
    <row r="48" spans="1:4" ht="13.5" customHeight="1">
      <c r="A48" s="44"/>
      <c r="B48" s="46" t="s">
        <v>62</v>
      </c>
      <c r="C48" s="33">
        <v>14</v>
      </c>
      <c r="D48" s="34">
        <v>0.1</v>
      </c>
    </row>
    <row r="49" spans="1:4" ht="13.5" customHeight="1">
      <c r="A49" s="44"/>
      <c r="B49" s="46" t="s">
        <v>63</v>
      </c>
      <c r="C49" s="33">
        <v>51</v>
      </c>
      <c r="D49" s="34">
        <f>ROUND(C49/$C$34*100,1)</f>
        <v>0.1</v>
      </c>
    </row>
    <row r="50" spans="1:4" ht="13.5" customHeight="1">
      <c r="A50" s="44"/>
      <c r="B50" s="46" t="s">
        <v>49</v>
      </c>
      <c r="C50" s="47">
        <v>38</v>
      </c>
      <c r="D50" s="51">
        <f>ROUND(C50/$C$34*100,1)</f>
        <v>0.1</v>
      </c>
    </row>
    <row r="51" spans="1:4" ht="13.5" customHeight="1">
      <c r="A51" s="23"/>
      <c r="B51" s="38" t="s">
        <v>13</v>
      </c>
      <c r="C51" s="47">
        <f>SUM(C36:C50)</f>
        <v>25603</v>
      </c>
      <c r="D51" s="34">
        <f>ROUND(C51/$C$34*100,1)</f>
        <v>73.1</v>
      </c>
    </row>
    <row r="52" spans="1:4" ht="13.5" customHeight="1">
      <c r="A52" s="23"/>
      <c r="B52" s="28" t="s">
        <v>14</v>
      </c>
      <c r="C52" s="49"/>
      <c r="D52" s="43"/>
    </row>
    <row r="53" spans="1:4" ht="13.5" customHeight="1">
      <c r="A53" s="23"/>
      <c r="B53" s="32" t="s">
        <v>64</v>
      </c>
      <c r="C53" s="33">
        <v>5773</v>
      </c>
      <c r="D53" s="34">
        <f>ROUND(C53/$C$34*100,1)</f>
        <v>16.5</v>
      </c>
    </row>
    <row r="54" spans="1:4" ht="13.5" customHeight="1">
      <c r="A54" s="23"/>
      <c r="B54" s="50" t="s">
        <v>65</v>
      </c>
      <c r="C54" s="33">
        <v>300</v>
      </c>
      <c r="D54" s="34">
        <f>ROUND(C54/$C$34*100,1)</f>
        <v>0.9</v>
      </c>
    </row>
    <row r="55" spans="2:4" ht="13.5" customHeight="1">
      <c r="B55" s="50" t="s">
        <v>50</v>
      </c>
      <c r="C55" s="33">
        <v>3400</v>
      </c>
      <c r="D55" s="34">
        <f>ROUND(C55/$C$34*100,1)</f>
        <v>9.7</v>
      </c>
    </row>
    <row r="56" spans="1:4" ht="13.5" customHeight="1">
      <c r="A56" s="23"/>
      <c r="B56" s="50" t="s">
        <v>51</v>
      </c>
      <c r="C56" s="33">
        <v>-70</v>
      </c>
      <c r="D56" s="34">
        <f>ROUND(C56/$C$34*100,1)</f>
        <v>-0.2</v>
      </c>
    </row>
    <row r="57" spans="1:4" ht="13.5" customHeight="1">
      <c r="A57" s="23"/>
      <c r="B57" s="38" t="s">
        <v>15</v>
      </c>
      <c r="C57" s="39">
        <f>SUM(C53:C56)</f>
        <v>9403</v>
      </c>
      <c r="D57" s="40">
        <f>ROUND(C57/$C$34*100,1)</f>
        <v>26.9</v>
      </c>
    </row>
    <row r="58" spans="1:4" ht="13.5" customHeight="1">
      <c r="A58" s="23"/>
      <c r="B58" s="38" t="s">
        <v>16</v>
      </c>
      <c r="C58" s="39">
        <f>+C57+C51</f>
        <v>35006</v>
      </c>
      <c r="D58" s="48">
        <f>+C58/$C$34*100</f>
        <v>100</v>
      </c>
    </row>
    <row r="59" spans="1:4" ht="13.5" customHeight="1">
      <c r="A59" s="23"/>
      <c r="B59" s="75" t="s">
        <v>143</v>
      </c>
      <c r="C59" s="23"/>
      <c r="D59" s="23"/>
    </row>
    <row r="60" spans="1:4" ht="13.5" customHeight="1">
      <c r="A60" s="23"/>
      <c r="B60" s="75" t="s">
        <v>144</v>
      </c>
      <c r="C60" s="23"/>
      <c r="D60" s="23"/>
    </row>
    <row r="61" spans="1:4" ht="13.5" customHeight="1">
      <c r="A61" s="23"/>
      <c r="B61" s="76" t="s">
        <v>145</v>
      </c>
      <c r="C61" s="23"/>
      <c r="D61" s="23"/>
    </row>
    <row r="62" spans="1:4" ht="13.5" customHeight="1">
      <c r="A62" s="23"/>
      <c r="B62" s="23"/>
      <c r="C62" s="23"/>
      <c r="D62" s="23"/>
    </row>
    <row r="63" spans="1:4" ht="13.5" customHeight="1">
      <c r="A63" s="23"/>
      <c r="B63" s="23"/>
      <c r="C63" s="23"/>
      <c r="D63" s="23"/>
    </row>
    <row r="64" spans="1:4" ht="13.5" customHeight="1">
      <c r="A64" s="23"/>
      <c r="B64" s="23"/>
      <c r="C64" s="23"/>
      <c r="D64" s="23"/>
    </row>
    <row r="65" spans="1:4" ht="13.5" customHeight="1">
      <c r="A65" s="23"/>
      <c r="B65" s="23"/>
      <c r="C65" s="23"/>
      <c r="D65" s="23"/>
    </row>
    <row r="66" spans="1:4" ht="13.5" customHeight="1">
      <c r="A66" s="23"/>
      <c r="B66" s="23"/>
      <c r="C66" s="23"/>
      <c r="D66" s="23"/>
    </row>
    <row r="67" spans="1:4" ht="13.5" customHeight="1">
      <c r="A67" s="23"/>
      <c r="B67" s="23"/>
      <c r="C67" s="23"/>
      <c r="D67" s="23"/>
    </row>
    <row r="68" spans="1:4" ht="13.5" customHeight="1">
      <c r="A68" s="23"/>
      <c r="B68" s="23"/>
      <c r="C68" s="23"/>
      <c r="D68" s="23"/>
    </row>
    <row r="69" spans="1:4" ht="13.5" customHeight="1">
      <c r="A69" s="23"/>
      <c r="B69" s="23"/>
      <c r="C69" s="23"/>
      <c r="D69" s="23"/>
    </row>
    <row r="70" spans="1:4" ht="13.5" customHeight="1">
      <c r="A70" s="23"/>
      <c r="B70" s="23"/>
      <c r="C70" s="23"/>
      <c r="D70" s="23"/>
    </row>
    <row r="71" spans="1:4" ht="13.5" customHeight="1">
      <c r="A71" s="23"/>
      <c r="B71" s="23"/>
      <c r="C71" s="23"/>
      <c r="D71" s="23"/>
    </row>
    <row r="72" spans="1:4" ht="13.5" customHeight="1">
      <c r="A72" s="23"/>
      <c r="B72" s="23"/>
      <c r="C72" s="23"/>
      <c r="D72" s="23"/>
    </row>
    <row r="73" spans="2:4" ht="16.5">
      <c r="B73" s="23"/>
      <c r="C73" s="23"/>
      <c r="D73" s="23"/>
    </row>
    <row r="74" spans="2:4" ht="16.5">
      <c r="B74" s="23"/>
      <c r="C74" s="23"/>
      <c r="D74" s="23"/>
    </row>
    <row r="75" spans="2:4" ht="16.5">
      <c r="B75" s="23"/>
      <c r="C75" s="23"/>
      <c r="D75" s="23"/>
    </row>
    <row r="76" spans="2:4" ht="16.5">
      <c r="B76" s="23"/>
      <c r="C76" s="23"/>
      <c r="D76" s="23"/>
    </row>
  </sheetData>
  <sheetProtection/>
  <mergeCells count="3">
    <mergeCell ref="B13:B14"/>
    <mergeCell ref="C13:D13"/>
    <mergeCell ref="C12:D12"/>
  </mergeCells>
  <printOptions horizontalCentered="1"/>
  <pageMargins left="0.2362204724409449" right="0.2362204724409449" top="0.4330708661417323" bottom="0.15748031496062992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B52" sqref="B52"/>
    </sheetView>
  </sheetViews>
  <sheetFormatPr defaultColWidth="9.00390625" defaultRowHeight="16.5"/>
  <cols>
    <col min="1" max="1" width="19.375" style="55" customWidth="1"/>
    <col min="2" max="2" width="52.625" style="55" customWidth="1"/>
    <col min="3" max="3" width="25.625" style="55" customWidth="1"/>
    <col min="4" max="4" width="18.00390625" style="55" customWidth="1"/>
    <col min="5" max="8" width="9.00390625" style="54" customWidth="1"/>
    <col min="9" max="16384" width="9.00390625" style="55" customWidth="1"/>
  </cols>
  <sheetData>
    <row r="1" spans="1:4" ht="39.75" customHeight="1">
      <c r="A1" s="53"/>
      <c r="B1" s="53"/>
      <c r="C1" s="53"/>
      <c r="D1" s="53"/>
    </row>
    <row r="2" spans="1:4" ht="36" customHeight="1">
      <c r="A2" s="53"/>
      <c r="B2" s="56" t="s">
        <v>17</v>
      </c>
      <c r="C2" s="53"/>
      <c r="D2" s="53"/>
    </row>
    <row r="3" spans="1:4" ht="6" customHeight="1">
      <c r="A3" s="53"/>
      <c r="B3" s="53"/>
      <c r="C3" s="53"/>
      <c r="D3" s="53"/>
    </row>
    <row r="4" spans="1:4" ht="18" customHeight="1">
      <c r="A4" s="53"/>
      <c r="B4" s="52" t="s">
        <v>82</v>
      </c>
      <c r="C4" s="57"/>
      <c r="D4" s="57"/>
    </row>
    <row r="5" spans="1:4" ht="18" customHeight="1">
      <c r="A5" s="53"/>
      <c r="B5" s="52" t="s">
        <v>87</v>
      </c>
      <c r="C5" s="57"/>
      <c r="D5" s="57"/>
    </row>
    <row r="6" spans="1:4" ht="18" customHeight="1">
      <c r="A6" s="53"/>
      <c r="B6" s="52" t="s">
        <v>95</v>
      </c>
      <c r="C6" s="57"/>
      <c r="D6" s="57"/>
    </row>
    <row r="7" spans="1:4" ht="18" customHeight="1">
      <c r="A7" s="53"/>
      <c r="B7" s="52" t="s">
        <v>96</v>
      </c>
      <c r="C7" s="57"/>
      <c r="D7" s="57"/>
    </row>
    <row r="8" spans="1:4" ht="18" customHeight="1">
      <c r="A8" s="53"/>
      <c r="B8" s="52" t="s">
        <v>97</v>
      </c>
      <c r="C8" s="57"/>
      <c r="D8" s="57"/>
    </row>
    <row r="9" spans="1:4" ht="36" customHeight="1">
      <c r="A9" s="53"/>
      <c r="B9" s="56" t="s">
        <v>108</v>
      </c>
      <c r="C9" s="53"/>
      <c r="D9" s="53"/>
    </row>
    <row r="10" spans="1:4" ht="15" customHeight="1">
      <c r="A10" s="53"/>
      <c r="B10" s="53"/>
      <c r="C10" s="80" t="s">
        <v>4</v>
      </c>
      <c r="D10" s="80"/>
    </row>
    <row r="11" spans="1:11" ht="15.75" customHeight="1">
      <c r="A11" s="53"/>
      <c r="B11" s="81" t="s">
        <v>5</v>
      </c>
      <c r="C11" s="81" t="s">
        <v>67</v>
      </c>
      <c r="D11" s="81"/>
      <c r="K11" s="59"/>
    </row>
    <row r="12" spans="1:4" ht="15.75" customHeight="1">
      <c r="A12" s="53"/>
      <c r="B12" s="81"/>
      <c r="C12" s="58" t="s">
        <v>6</v>
      </c>
      <c r="D12" s="58" t="s">
        <v>7</v>
      </c>
    </row>
    <row r="13" spans="1:4" ht="15.75" customHeight="1">
      <c r="A13" s="53"/>
      <c r="B13" s="20" t="s">
        <v>18</v>
      </c>
      <c r="C13" s="60"/>
      <c r="D13" s="45"/>
    </row>
    <row r="14" spans="1:4" ht="15.75" customHeight="1">
      <c r="A14" s="53"/>
      <c r="B14" s="73" t="s">
        <v>109</v>
      </c>
      <c r="C14" s="45">
        <v>18001</v>
      </c>
      <c r="D14" s="71">
        <f>ROUND(C14/$C$27*100,1)</f>
        <v>101.5</v>
      </c>
    </row>
    <row r="15" spans="1:4" ht="15.75" customHeight="1">
      <c r="A15" s="53"/>
      <c r="B15" s="73" t="s">
        <v>110</v>
      </c>
      <c r="C15" s="45">
        <v>-952</v>
      </c>
      <c r="D15" s="71">
        <f>ROUND(C15/$C$27*100,1)</f>
        <v>-5.4</v>
      </c>
    </row>
    <row r="16" spans="1:4" ht="15.75" customHeight="1">
      <c r="A16" s="53"/>
      <c r="B16" s="73" t="s">
        <v>111</v>
      </c>
      <c r="C16" s="45">
        <v>-141</v>
      </c>
      <c r="D16" s="71">
        <v>-0.7</v>
      </c>
    </row>
    <row r="17" spans="1:4" ht="15.75" customHeight="1">
      <c r="A17" s="53"/>
      <c r="B17" s="73" t="s">
        <v>68</v>
      </c>
      <c r="C17" s="45">
        <v>16908</v>
      </c>
      <c r="D17" s="71">
        <v>95.4</v>
      </c>
    </row>
    <row r="18" spans="1:4" ht="15.75" customHeight="1">
      <c r="A18" s="53"/>
      <c r="B18" s="73" t="s">
        <v>112</v>
      </c>
      <c r="C18" s="45">
        <v>287</v>
      </c>
      <c r="D18" s="71">
        <f>ROUND(C18/$C$27*100,1)</f>
        <v>1.6</v>
      </c>
    </row>
    <row r="19" spans="1:4" ht="15.75" customHeight="1">
      <c r="A19" s="53"/>
      <c r="B19" s="73" t="s">
        <v>69</v>
      </c>
      <c r="C19" s="45">
        <v>533</v>
      </c>
      <c r="D19" s="71">
        <f>ROUND(C19/$C$27*100,1)</f>
        <v>3</v>
      </c>
    </row>
    <row r="20" spans="1:4" ht="15.75" customHeight="1">
      <c r="A20" s="53"/>
      <c r="B20" s="73" t="s">
        <v>70</v>
      </c>
      <c r="C20" s="45">
        <v>306</v>
      </c>
      <c r="D20" s="71">
        <v>1.8</v>
      </c>
    </row>
    <row r="21" spans="1:4" ht="15.75" customHeight="1">
      <c r="A21" s="53"/>
      <c r="B21" s="73" t="s">
        <v>113</v>
      </c>
      <c r="C21" s="45">
        <v>-50</v>
      </c>
      <c r="D21" s="71">
        <f>ROUND(C21/$C$27*100,1)</f>
        <v>-0.3</v>
      </c>
    </row>
    <row r="22" spans="1:4" ht="15.75" customHeight="1">
      <c r="A22" s="53"/>
      <c r="B22" s="73" t="s">
        <v>71</v>
      </c>
      <c r="C22" s="45">
        <v>-144</v>
      </c>
      <c r="D22" s="71">
        <f>ROUND(C22/$C$27*100,1)</f>
        <v>-0.8</v>
      </c>
    </row>
    <row r="23" spans="1:4" ht="15.75" customHeight="1">
      <c r="A23" s="53"/>
      <c r="B23" s="74" t="s">
        <v>114</v>
      </c>
      <c r="C23" s="45">
        <v>271</v>
      </c>
      <c r="D23" s="71">
        <f>ROUND(C23/$C$27*100,1)</f>
        <v>1.5</v>
      </c>
    </row>
    <row r="24" spans="1:4" ht="15.75" customHeight="1">
      <c r="A24" s="53"/>
      <c r="B24" s="73" t="s">
        <v>115</v>
      </c>
      <c r="C24" s="45">
        <v>131</v>
      </c>
      <c r="D24" s="71">
        <f>ROUND(C24/$C$27*100,1)</f>
        <v>0.7</v>
      </c>
    </row>
    <row r="25" spans="1:4" ht="15.75" customHeight="1">
      <c r="A25" s="53"/>
      <c r="B25" s="73" t="s">
        <v>116</v>
      </c>
      <c r="C25" s="45">
        <v>19</v>
      </c>
      <c r="D25" s="71">
        <f>ROUND(C25/$C$27*100,1)</f>
        <v>0.1</v>
      </c>
    </row>
    <row r="26" spans="1:4" ht="15.75" customHeight="1">
      <c r="A26" s="53"/>
      <c r="B26" s="73" t="s">
        <v>72</v>
      </c>
      <c r="C26" s="45">
        <v>3</v>
      </c>
      <c r="D26" s="72">
        <v>0</v>
      </c>
    </row>
    <row r="27" spans="1:4" ht="15.75" customHeight="1">
      <c r="A27" s="53"/>
      <c r="B27" s="22" t="s">
        <v>117</v>
      </c>
      <c r="C27" s="61">
        <f>+C17+C18+C19+C26</f>
        <v>17731</v>
      </c>
      <c r="D27" s="62">
        <v>100</v>
      </c>
    </row>
    <row r="28" spans="1:4" ht="15.75" customHeight="1">
      <c r="A28" s="53"/>
      <c r="B28" s="20" t="s">
        <v>118</v>
      </c>
      <c r="C28" s="63"/>
      <c r="D28" s="64"/>
    </row>
    <row r="29" spans="1:4" ht="15.75" customHeight="1">
      <c r="A29" s="53"/>
      <c r="B29" s="73" t="s">
        <v>119</v>
      </c>
      <c r="C29" s="45">
        <v>10162</v>
      </c>
      <c r="D29" s="65">
        <f>ROUND(C29/$C$27*100,1)</f>
        <v>57.3</v>
      </c>
    </row>
    <row r="30" spans="1:4" ht="15.75" customHeight="1">
      <c r="A30" s="53"/>
      <c r="B30" s="73" t="s">
        <v>120</v>
      </c>
      <c r="C30" s="45">
        <v>-472</v>
      </c>
      <c r="D30" s="65">
        <f>ROUND(C30/$C$27*100,1)</f>
        <v>-2.7</v>
      </c>
    </row>
    <row r="31" spans="1:4" ht="15.75" customHeight="1">
      <c r="A31" s="53"/>
      <c r="B31" s="73" t="s">
        <v>73</v>
      </c>
      <c r="C31" s="45">
        <v>9690</v>
      </c>
      <c r="D31" s="65">
        <v>54.6</v>
      </c>
    </row>
    <row r="32" spans="1:4" ht="15.75" customHeight="1">
      <c r="A32" s="53"/>
      <c r="B32" s="73" t="s">
        <v>107</v>
      </c>
      <c r="C32" s="45">
        <v>499</v>
      </c>
      <c r="D32" s="65">
        <f>ROUND(C32/$C$27*100,1)</f>
        <v>2.8</v>
      </c>
    </row>
    <row r="33" spans="1:4" ht="15.75" customHeight="1">
      <c r="A33" s="53"/>
      <c r="B33" s="73" t="s">
        <v>74</v>
      </c>
      <c r="C33" s="66">
        <v>0</v>
      </c>
      <c r="D33" s="66">
        <v>0</v>
      </c>
    </row>
    <row r="34" spans="1:4" ht="15.75" customHeight="1">
      <c r="A34" s="53"/>
      <c r="B34" s="73" t="s">
        <v>75</v>
      </c>
      <c r="C34" s="66">
        <v>0</v>
      </c>
      <c r="D34" s="66">
        <v>0</v>
      </c>
    </row>
    <row r="35" spans="1:4" ht="15.75" customHeight="1">
      <c r="A35" s="53"/>
      <c r="B35" s="73" t="s">
        <v>76</v>
      </c>
      <c r="C35" s="45">
        <v>5738</v>
      </c>
      <c r="D35" s="65">
        <f>ROUND(C35/$C$27*100,1)</f>
        <v>32.4</v>
      </c>
    </row>
    <row r="36" spans="1:4" ht="15.75" customHeight="1">
      <c r="A36" s="53"/>
      <c r="B36" s="73" t="s">
        <v>77</v>
      </c>
      <c r="C36" s="66">
        <v>0</v>
      </c>
      <c r="D36" s="66">
        <v>0</v>
      </c>
    </row>
    <row r="37" spans="1:4" ht="15.75" customHeight="1">
      <c r="A37" s="53"/>
      <c r="B37" s="22" t="s">
        <v>121</v>
      </c>
      <c r="C37" s="61">
        <f>SUM(C31:C36)</f>
        <v>15927</v>
      </c>
      <c r="D37" s="62">
        <f>ROUND(C37/$C$27*100,1)</f>
        <v>89.8</v>
      </c>
    </row>
    <row r="38" spans="1:4" ht="15.75" customHeight="1">
      <c r="A38" s="53"/>
      <c r="B38" s="67" t="s">
        <v>122</v>
      </c>
      <c r="C38" s="61">
        <v>592</v>
      </c>
      <c r="D38" s="62">
        <v>3.4</v>
      </c>
    </row>
    <row r="39" spans="1:4" ht="15.75" customHeight="1">
      <c r="A39" s="53"/>
      <c r="B39" s="20" t="s">
        <v>123</v>
      </c>
      <c r="C39" s="61">
        <f>+C27-C37-C38</f>
        <v>1212</v>
      </c>
      <c r="D39" s="62">
        <v>6.8</v>
      </c>
    </row>
    <row r="40" spans="1:4" ht="15.75" customHeight="1">
      <c r="A40" s="53"/>
      <c r="B40" s="68" t="s">
        <v>124</v>
      </c>
      <c r="C40" s="45">
        <v>66</v>
      </c>
      <c r="D40" s="62">
        <f>ROUND(C40/$C$27*100,1)</f>
        <v>0.4</v>
      </c>
    </row>
    <row r="41" spans="1:4" ht="15.75" customHeight="1">
      <c r="A41" s="53"/>
      <c r="B41" s="21" t="s">
        <v>104</v>
      </c>
      <c r="C41" s="61">
        <f>+C39+C40</f>
        <v>1278</v>
      </c>
      <c r="D41" s="62">
        <v>7.2</v>
      </c>
    </row>
    <row r="42" spans="1:4" ht="15.75" customHeight="1">
      <c r="A42" s="53"/>
      <c r="B42" s="22" t="s">
        <v>78</v>
      </c>
      <c r="C42" s="61">
        <v>-264</v>
      </c>
      <c r="D42" s="62">
        <f>ROUND(C42/$C$27*100,1)</f>
        <v>-1.5</v>
      </c>
    </row>
    <row r="43" spans="1:4" ht="15.75" customHeight="1">
      <c r="A43" s="53"/>
      <c r="B43" s="22" t="s">
        <v>79</v>
      </c>
      <c r="C43" s="69">
        <f>C41+C42</f>
        <v>1014</v>
      </c>
      <c r="D43" s="62">
        <v>5.7</v>
      </c>
    </row>
    <row r="44" spans="1:4" ht="15.75" customHeight="1">
      <c r="A44" s="53"/>
      <c r="B44" s="22" t="s">
        <v>105</v>
      </c>
      <c r="C44" s="69">
        <v>576</v>
      </c>
      <c r="D44" s="62">
        <f>ROUND(C44/$C$27*100,1)</f>
        <v>3.2</v>
      </c>
    </row>
    <row r="45" spans="1:4" ht="15.75" customHeight="1">
      <c r="A45" s="53"/>
      <c r="B45" s="22" t="s">
        <v>80</v>
      </c>
      <c r="C45" s="61">
        <f>C43+C44</f>
        <v>1590</v>
      </c>
      <c r="D45" s="62">
        <v>8.9</v>
      </c>
    </row>
    <row r="46" spans="2:8" ht="13.5" customHeight="1">
      <c r="B46" s="75"/>
      <c r="C46" s="53"/>
      <c r="D46" s="53"/>
      <c r="E46" s="55"/>
      <c r="F46" s="55"/>
      <c r="G46" s="55"/>
      <c r="H46" s="55"/>
    </row>
    <row r="47" spans="1:8" ht="13.5" customHeight="1">
      <c r="A47" s="53"/>
      <c r="B47" s="75"/>
      <c r="C47" s="53"/>
      <c r="D47" s="53"/>
      <c r="E47" s="55"/>
      <c r="F47" s="55"/>
      <c r="G47" s="55"/>
      <c r="H47" s="55"/>
    </row>
    <row r="48" spans="1:4" ht="15.75" customHeight="1">
      <c r="A48" s="53"/>
      <c r="B48" s="76"/>
      <c r="C48" s="53"/>
      <c r="D48" s="53"/>
    </row>
    <row r="49" spans="1:4" ht="15.75" customHeight="1">
      <c r="A49" s="53"/>
      <c r="B49" s="70"/>
      <c r="C49" s="53"/>
      <c r="D49" s="53"/>
    </row>
    <row r="50" spans="1:4" ht="15.75" customHeight="1">
      <c r="A50" s="53"/>
      <c r="B50" s="53" t="s">
        <v>81</v>
      </c>
      <c r="C50" s="53"/>
      <c r="D50" s="53"/>
    </row>
    <row r="51" spans="1:4" ht="15.75" customHeight="1">
      <c r="A51" s="53"/>
      <c r="B51" s="53"/>
      <c r="C51" s="53"/>
      <c r="D51" s="53"/>
    </row>
    <row r="52" spans="1:4" ht="15.75" customHeight="1">
      <c r="A52" s="53"/>
      <c r="B52" s="53"/>
      <c r="C52" s="53"/>
      <c r="D52" s="53"/>
    </row>
    <row r="53" spans="1:4" ht="15.75" customHeight="1">
      <c r="A53" s="53"/>
      <c r="B53" s="53"/>
      <c r="C53" s="53"/>
      <c r="D53" s="53"/>
    </row>
    <row r="54" spans="1:4" ht="15.75" customHeight="1">
      <c r="A54" s="53"/>
      <c r="B54" s="53"/>
      <c r="C54" s="53"/>
      <c r="D54" s="53"/>
    </row>
    <row r="55" spans="1:4" ht="15.75" customHeight="1">
      <c r="A55" s="53"/>
      <c r="B55" s="53"/>
      <c r="C55" s="53"/>
      <c r="D55" s="53"/>
    </row>
    <row r="56" spans="1:4" ht="15.75" customHeight="1">
      <c r="A56" s="53"/>
      <c r="B56" s="53"/>
      <c r="C56" s="53"/>
      <c r="D56" s="53"/>
    </row>
    <row r="57" spans="1:4" ht="15.75" customHeight="1">
      <c r="A57" s="53"/>
      <c r="B57" s="53"/>
      <c r="C57" s="53"/>
      <c r="D57" s="53"/>
    </row>
    <row r="58" spans="1:4" ht="15.75" customHeight="1">
      <c r="A58" s="53"/>
      <c r="B58" s="53"/>
      <c r="C58" s="53"/>
      <c r="D58" s="53"/>
    </row>
    <row r="59" spans="1:4" ht="15.75" customHeight="1">
      <c r="A59" s="53"/>
      <c r="B59" s="53"/>
      <c r="C59" s="53"/>
      <c r="D59" s="53"/>
    </row>
    <row r="60" spans="1:4" ht="15.75" customHeight="1">
      <c r="A60" s="53"/>
      <c r="B60" s="53"/>
      <c r="C60" s="53"/>
      <c r="D60" s="53"/>
    </row>
    <row r="61" spans="1:4" ht="15.75" customHeight="1">
      <c r="A61" s="53"/>
      <c r="B61" s="53"/>
      <c r="C61" s="53"/>
      <c r="D61" s="53"/>
    </row>
    <row r="62" spans="1:4" ht="15.75" customHeight="1">
      <c r="A62" s="53"/>
      <c r="B62" s="53"/>
      <c r="C62" s="53"/>
      <c r="D62" s="53"/>
    </row>
    <row r="63" spans="1:4" ht="15.75" customHeight="1">
      <c r="A63" s="53"/>
      <c r="B63" s="53"/>
      <c r="C63" s="53"/>
      <c r="D63" s="53"/>
    </row>
    <row r="64" spans="1:4" ht="15.75" customHeight="1">
      <c r="A64" s="53"/>
      <c r="B64" s="53"/>
      <c r="C64" s="53"/>
      <c r="D64" s="53"/>
    </row>
    <row r="65" spans="1:4" ht="15.75" customHeight="1">
      <c r="A65" s="53"/>
      <c r="B65" s="53"/>
      <c r="C65" s="53"/>
      <c r="D65" s="53"/>
    </row>
    <row r="66" spans="1:4" ht="15.75" customHeight="1">
      <c r="A66" s="53"/>
      <c r="B66" s="53"/>
      <c r="C66" s="53"/>
      <c r="D66" s="53"/>
    </row>
    <row r="67" spans="1:4" ht="15.75" customHeight="1">
      <c r="A67" s="53"/>
      <c r="B67" s="53"/>
      <c r="C67" s="53"/>
      <c r="D67" s="53"/>
    </row>
    <row r="68" spans="1:4" ht="15.75" customHeight="1">
      <c r="A68" s="53"/>
      <c r="B68" s="53"/>
      <c r="C68" s="53"/>
      <c r="D68" s="53"/>
    </row>
    <row r="69" spans="1:4" ht="15.75" customHeight="1">
      <c r="A69" s="53"/>
      <c r="B69" s="53"/>
      <c r="C69" s="53"/>
      <c r="D69" s="53"/>
    </row>
    <row r="70" spans="1:4" ht="15.75" customHeight="1">
      <c r="A70" s="53"/>
      <c r="B70" s="53"/>
      <c r="C70" s="53"/>
      <c r="D70" s="53"/>
    </row>
    <row r="71" ht="16.5">
      <c r="B71" s="53"/>
    </row>
  </sheetData>
  <sheetProtection/>
  <mergeCells count="3">
    <mergeCell ref="C10:D10"/>
    <mergeCell ref="B11:B12"/>
    <mergeCell ref="C11:D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25">
      <selection activeCell="B34" sqref="B34"/>
    </sheetView>
  </sheetViews>
  <sheetFormatPr defaultColWidth="9.00390625" defaultRowHeight="16.5"/>
  <cols>
    <col min="1" max="1" width="15.25390625" style="0" customWidth="1"/>
    <col min="2" max="2" width="17.625" style="0" customWidth="1"/>
    <col min="3" max="4" width="23.625" style="0" customWidth="1"/>
    <col min="5" max="5" width="28.875" style="0" customWidth="1"/>
  </cols>
  <sheetData>
    <row r="1" spans="1:5" ht="60" customHeight="1">
      <c r="A1" s="4"/>
      <c r="B1" s="4"/>
      <c r="C1" s="4"/>
      <c r="D1" s="4"/>
      <c r="E1" s="4"/>
    </row>
    <row r="2" spans="1:5" ht="36" customHeight="1">
      <c r="A2" s="4"/>
      <c r="B2" s="2" t="s">
        <v>29</v>
      </c>
      <c r="C2" s="4"/>
      <c r="D2" s="4"/>
      <c r="E2" s="4"/>
    </row>
    <row r="3" spans="1:5" ht="6" customHeight="1">
      <c r="A3" s="4"/>
      <c r="B3" s="4"/>
      <c r="C3" s="4"/>
      <c r="D3" s="4"/>
      <c r="E3" s="4"/>
    </row>
    <row r="4" spans="1:5" ht="24" customHeight="1">
      <c r="A4" s="4"/>
      <c r="B4" s="3" t="s">
        <v>101</v>
      </c>
      <c r="C4" s="4"/>
      <c r="D4" s="4"/>
      <c r="E4" s="4"/>
    </row>
    <row r="5" spans="1:5" ht="24" customHeight="1">
      <c r="A5" s="4"/>
      <c r="B5" s="3" t="s">
        <v>98</v>
      </c>
      <c r="C5" s="4"/>
      <c r="D5" s="4"/>
      <c r="E5" s="4"/>
    </row>
    <row r="6" spans="1:5" ht="24" customHeight="1">
      <c r="A6" s="4"/>
      <c r="B6" s="3" t="s">
        <v>99</v>
      </c>
      <c r="C6" s="4"/>
      <c r="D6" s="4"/>
      <c r="E6" s="4"/>
    </row>
    <row r="7" spans="1:5" ht="24" customHeight="1">
      <c r="A7" s="4"/>
      <c r="B7" s="3" t="s">
        <v>100</v>
      </c>
      <c r="C7" s="4"/>
      <c r="D7" s="4"/>
      <c r="E7" s="4"/>
    </row>
    <row r="8" spans="1:5" ht="24" customHeight="1">
      <c r="A8" s="4"/>
      <c r="B8" s="3" t="s">
        <v>103</v>
      </c>
      <c r="C8" s="4"/>
      <c r="D8" s="4"/>
      <c r="E8" s="4"/>
    </row>
    <row r="9" spans="1:5" ht="24" customHeight="1">
      <c r="A9" s="4"/>
      <c r="B9" s="3" t="s">
        <v>102</v>
      </c>
      <c r="C9" s="4"/>
      <c r="D9" s="4"/>
      <c r="E9" s="4"/>
    </row>
    <row r="10" spans="1:5" ht="24" customHeight="1">
      <c r="A10" s="4"/>
      <c r="B10" s="3"/>
      <c r="C10" s="4"/>
      <c r="D10" s="4"/>
      <c r="E10" s="4"/>
    </row>
    <row r="11" spans="1:5" ht="39.75" customHeight="1">
      <c r="A11" s="4"/>
      <c r="B11" s="2" t="s">
        <v>30</v>
      </c>
      <c r="C11" s="4"/>
      <c r="D11" s="4"/>
      <c r="E11" s="4"/>
    </row>
    <row r="12" spans="1:5" ht="15.75" customHeight="1">
      <c r="A12" s="4"/>
      <c r="B12" s="4"/>
      <c r="C12" s="4"/>
      <c r="D12" s="4"/>
      <c r="E12" s="4"/>
    </row>
    <row r="13" spans="1:5" ht="24" customHeight="1">
      <c r="A13" s="4"/>
      <c r="B13" s="82" t="s">
        <v>31</v>
      </c>
      <c r="C13" s="82" t="s">
        <v>84</v>
      </c>
      <c r="D13" s="82"/>
      <c r="E13" s="82"/>
    </row>
    <row r="14" spans="1:5" ht="15" customHeight="1">
      <c r="A14" s="4"/>
      <c r="B14" s="82"/>
      <c r="C14" s="7"/>
      <c r="D14" s="7"/>
      <c r="E14" s="7"/>
    </row>
    <row r="15" spans="1:5" ht="15" customHeight="1">
      <c r="A15" s="4"/>
      <c r="B15" s="82"/>
      <c r="C15" s="5" t="s">
        <v>86</v>
      </c>
      <c r="D15" s="5" t="s">
        <v>83</v>
      </c>
      <c r="E15" s="5" t="s">
        <v>85</v>
      </c>
    </row>
    <row r="16" spans="1:5" ht="15" customHeight="1">
      <c r="A16" s="4"/>
      <c r="B16" s="82"/>
      <c r="C16" s="6"/>
      <c r="D16" s="6"/>
      <c r="E16" s="6"/>
    </row>
    <row r="17" spans="1:5" ht="30" customHeight="1">
      <c r="A17" s="4"/>
      <c r="B17" s="11" t="s">
        <v>42</v>
      </c>
      <c r="C17" s="9">
        <v>1598</v>
      </c>
      <c r="D17" s="9">
        <v>1300</v>
      </c>
      <c r="E17" s="10">
        <f>ROUND(+D17/C17*100,1)</f>
        <v>81.4</v>
      </c>
    </row>
    <row r="18" spans="1:5" ht="30" customHeight="1">
      <c r="A18" s="4"/>
      <c r="B18" s="11" t="s">
        <v>19</v>
      </c>
      <c r="C18" s="9">
        <v>459</v>
      </c>
      <c r="D18" s="9">
        <v>306</v>
      </c>
      <c r="E18" s="10">
        <f aca="true" t="shared" si="0" ref="E18:E33">ROUND(+D18/C18*100,1)</f>
        <v>66.7</v>
      </c>
    </row>
    <row r="19" spans="1:5" ht="30" customHeight="1">
      <c r="A19" s="4"/>
      <c r="B19" s="11" t="s">
        <v>20</v>
      </c>
      <c r="C19" s="9">
        <v>251</v>
      </c>
      <c r="D19" s="9">
        <v>45</v>
      </c>
      <c r="E19" s="10">
        <f t="shared" si="0"/>
        <v>17.9</v>
      </c>
    </row>
    <row r="20" spans="1:5" ht="30" customHeight="1">
      <c r="A20" s="4"/>
      <c r="B20" s="11" t="s">
        <v>33</v>
      </c>
      <c r="C20" s="9">
        <v>359</v>
      </c>
      <c r="D20" s="9">
        <v>348</v>
      </c>
      <c r="E20" s="10">
        <f t="shared" si="0"/>
        <v>96.9</v>
      </c>
    </row>
    <row r="21" spans="1:5" ht="30" customHeight="1">
      <c r="A21" s="4"/>
      <c r="B21" s="11" t="s">
        <v>21</v>
      </c>
      <c r="C21" s="9">
        <v>1887</v>
      </c>
      <c r="D21" s="9">
        <v>1018</v>
      </c>
      <c r="E21" s="10">
        <f t="shared" si="0"/>
        <v>53.9</v>
      </c>
    </row>
    <row r="22" spans="1:5" ht="30" customHeight="1">
      <c r="A22" s="4"/>
      <c r="B22" s="11" t="s">
        <v>32</v>
      </c>
      <c r="C22" s="9">
        <v>3</v>
      </c>
      <c r="D22" s="9">
        <v>2</v>
      </c>
      <c r="E22" s="10">
        <f t="shared" si="0"/>
        <v>66.7</v>
      </c>
    </row>
    <row r="23" spans="1:5" ht="30" customHeight="1">
      <c r="A23" s="4"/>
      <c r="B23" s="11" t="s">
        <v>22</v>
      </c>
      <c r="C23" s="9">
        <v>281</v>
      </c>
      <c r="D23" s="9">
        <v>130</v>
      </c>
      <c r="E23" s="10">
        <f t="shared" si="0"/>
        <v>46.3</v>
      </c>
    </row>
    <row r="24" spans="1:5" ht="30" customHeight="1">
      <c r="A24" s="4"/>
      <c r="B24" s="11" t="s">
        <v>2</v>
      </c>
      <c r="C24" s="9">
        <v>3745</v>
      </c>
      <c r="D24" s="9">
        <v>3509</v>
      </c>
      <c r="E24" s="10">
        <f t="shared" si="0"/>
        <v>93.7</v>
      </c>
    </row>
    <row r="25" spans="1:5" ht="30" customHeight="1">
      <c r="A25" s="4"/>
      <c r="B25" s="11" t="s">
        <v>1</v>
      </c>
      <c r="C25" s="9">
        <v>663</v>
      </c>
      <c r="D25" s="9">
        <v>389</v>
      </c>
      <c r="E25" s="10">
        <f t="shared" si="0"/>
        <v>58.7</v>
      </c>
    </row>
    <row r="26" spans="1:5" ht="30" customHeight="1">
      <c r="A26" s="4"/>
      <c r="B26" s="11" t="s">
        <v>23</v>
      </c>
      <c r="C26" s="9">
        <v>386</v>
      </c>
      <c r="D26" s="9">
        <v>130</v>
      </c>
      <c r="E26" s="10">
        <f t="shared" si="0"/>
        <v>33.7</v>
      </c>
    </row>
    <row r="27" spans="1:5" ht="30" customHeight="1">
      <c r="A27" s="4"/>
      <c r="B27" s="11" t="s">
        <v>88</v>
      </c>
      <c r="C27" s="9">
        <v>9632</v>
      </c>
      <c r="D27" s="9">
        <v>7177</v>
      </c>
      <c r="E27" s="10">
        <f t="shared" si="0"/>
        <v>74.5</v>
      </c>
    </row>
    <row r="28" spans="1:5" ht="30" customHeight="1">
      <c r="A28" s="4"/>
      <c r="B28" s="11" t="s">
        <v>24</v>
      </c>
      <c r="C28" s="9">
        <v>4185</v>
      </c>
      <c r="D28" s="9">
        <v>1491</v>
      </c>
      <c r="E28" s="10">
        <f t="shared" si="0"/>
        <v>35.6</v>
      </c>
    </row>
    <row r="29" spans="1:5" ht="30" customHeight="1">
      <c r="A29" s="4"/>
      <c r="B29" s="11" t="s">
        <v>25</v>
      </c>
      <c r="C29" s="9">
        <v>4184</v>
      </c>
      <c r="D29" s="9">
        <v>1494</v>
      </c>
      <c r="E29" s="10">
        <f t="shared" si="0"/>
        <v>35.7</v>
      </c>
    </row>
    <row r="30" spans="1:5" ht="30" customHeight="1">
      <c r="A30" s="4"/>
      <c r="B30" s="11" t="s">
        <v>26</v>
      </c>
      <c r="C30" s="13">
        <v>0</v>
      </c>
      <c r="D30" s="13">
        <v>0</v>
      </c>
      <c r="E30" s="13">
        <v>0</v>
      </c>
    </row>
    <row r="31" spans="1:5" ht="30" customHeight="1">
      <c r="A31" s="4"/>
      <c r="B31" s="11" t="s">
        <v>27</v>
      </c>
      <c r="C31" s="13">
        <v>0</v>
      </c>
      <c r="D31" s="13">
        <v>0</v>
      </c>
      <c r="E31" s="13">
        <v>0</v>
      </c>
    </row>
    <row r="32" spans="1:5" ht="30" customHeight="1">
      <c r="A32" s="4"/>
      <c r="B32" s="12" t="s">
        <v>89</v>
      </c>
      <c r="C32" s="9">
        <v>8369</v>
      </c>
      <c r="D32" s="9">
        <v>2985</v>
      </c>
      <c r="E32" s="10">
        <f t="shared" si="0"/>
        <v>35.7</v>
      </c>
    </row>
    <row r="33" spans="1:5" ht="30" customHeight="1">
      <c r="A33" s="4"/>
      <c r="B33" s="6" t="s">
        <v>0</v>
      </c>
      <c r="C33" s="9">
        <v>18001</v>
      </c>
      <c r="D33" s="9">
        <v>10162</v>
      </c>
      <c r="E33" s="10">
        <f t="shared" si="0"/>
        <v>56.5</v>
      </c>
    </row>
    <row r="34" spans="1:5" ht="18.75" customHeight="1">
      <c r="A34" s="15"/>
      <c r="B34" s="15"/>
      <c r="C34" s="15"/>
      <c r="D34" s="15"/>
      <c r="E34" s="15"/>
    </row>
    <row r="35" spans="1:5" ht="30" customHeight="1">
      <c r="A35" s="4"/>
      <c r="B35" s="4"/>
      <c r="C35" s="14"/>
      <c r="D35" s="14"/>
      <c r="E35" s="4"/>
    </row>
    <row r="36" spans="1:5" ht="30" customHeight="1">
      <c r="A36" s="4"/>
      <c r="B36" s="4"/>
      <c r="C36" s="14"/>
      <c r="D36" s="14"/>
      <c r="E36" s="4"/>
    </row>
    <row r="37" spans="1:5" ht="30" customHeight="1">
      <c r="A37" s="4"/>
      <c r="B37" s="4"/>
      <c r="C37" s="4"/>
      <c r="D37" s="4"/>
      <c r="E37" s="4"/>
    </row>
    <row r="38" spans="1:5" ht="30" customHeight="1">
      <c r="A38" s="4"/>
      <c r="B38" s="4"/>
      <c r="C38" s="4"/>
      <c r="D38" s="4"/>
      <c r="E38" s="4"/>
    </row>
    <row r="39" spans="1:5" ht="30" customHeight="1">
      <c r="A39" s="4"/>
      <c r="B39" s="4"/>
      <c r="C39" s="4"/>
      <c r="D39" s="4"/>
      <c r="E39" s="4"/>
    </row>
    <row r="40" spans="1:5" ht="30" customHeight="1">
      <c r="A40" s="4"/>
      <c r="B40" s="4"/>
      <c r="C40" s="4"/>
      <c r="D40" s="4"/>
      <c r="E40" s="4"/>
    </row>
    <row r="41" spans="1:5" ht="30" customHeight="1">
      <c r="A41" s="4"/>
      <c r="B41" s="4"/>
      <c r="C41" s="4"/>
      <c r="D41" s="4"/>
      <c r="E41" s="4"/>
    </row>
    <row r="42" spans="1:5" ht="30" customHeight="1">
      <c r="A42" s="4"/>
      <c r="B42" s="4"/>
      <c r="C42" s="4"/>
      <c r="D42" s="4"/>
      <c r="E42" s="4"/>
    </row>
    <row r="43" spans="1:5" ht="30" customHeight="1">
      <c r="A43" s="4"/>
      <c r="B43" s="4"/>
      <c r="C43" s="4"/>
      <c r="D43" s="4"/>
      <c r="E43" s="4"/>
    </row>
    <row r="44" spans="1:5" ht="30" customHeight="1">
      <c r="A44" s="4"/>
      <c r="B44" s="4"/>
      <c r="C44" s="4"/>
      <c r="D44" s="4"/>
      <c r="E44" s="4"/>
    </row>
    <row r="45" spans="1:5" ht="30" customHeight="1">
      <c r="A45" s="4"/>
      <c r="B45" s="4"/>
      <c r="C45" s="4"/>
      <c r="D45" s="4"/>
      <c r="E45" s="4"/>
    </row>
    <row r="46" spans="1:5" ht="30" customHeight="1">
      <c r="A46" s="4"/>
      <c r="B46" s="4"/>
      <c r="C46" s="4"/>
      <c r="D46" s="4"/>
      <c r="E46" s="4"/>
    </row>
    <row r="47" spans="1:5" ht="30" customHeight="1">
      <c r="A47" s="4"/>
      <c r="B47" s="4"/>
      <c r="C47" s="4"/>
      <c r="D47" s="4"/>
      <c r="E47" s="4"/>
    </row>
    <row r="48" spans="1:5" ht="30" customHeight="1">
      <c r="A48" s="4"/>
      <c r="B48" s="4"/>
      <c r="C48" s="4"/>
      <c r="D48" s="4"/>
      <c r="E48" s="4"/>
    </row>
    <row r="49" spans="1:5" ht="30" customHeight="1">
      <c r="A49" s="4"/>
      <c r="B49" s="4"/>
      <c r="C49" s="4"/>
      <c r="D49" s="4"/>
      <c r="E49" s="4"/>
    </row>
    <row r="50" spans="1:5" ht="30" customHeight="1">
      <c r="A50" s="4"/>
      <c r="B50" s="4"/>
      <c r="C50" s="4"/>
      <c r="D50" s="4"/>
      <c r="E50" s="4"/>
    </row>
    <row r="51" spans="1:5" ht="30" customHeight="1">
      <c r="A51" s="4"/>
      <c r="B51" s="4"/>
      <c r="C51" s="4"/>
      <c r="D51" s="4"/>
      <c r="E51" s="4"/>
    </row>
    <row r="52" spans="1:5" ht="30" customHeight="1">
      <c r="A52" s="4"/>
      <c r="B52" s="4"/>
      <c r="C52" s="4"/>
      <c r="D52" s="4"/>
      <c r="E52" s="4"/>
    </row>
    <row r="53" spans="1:5" ht="30" customHeight="1">
      <c r="A53" s="4"/>
      <c r="B53" s="4"/>
      <c r="C53" s="4"/>
      <c r="D53" s="4"/>
      <c r="E53" s="4"/>
    </row>
    <row r="54" spans="1:5" ht="30" customHeight="1">
      <c r="A54" s="4"/>
      <c r="B54" s="4"/>
      <c r="C54" s="4"/>
      <c r="D54" s="4"/>
      <c r="E54" s="4"/>
    </row>
    <row r="55" spans="1:5" ht="30" customHeight="1">
      <c r="A55" s="4"/>
      <c r="B55" s="4"/>
      <c r="C55" s="4"/>
      <c r="D55" s="4"/>
      <c r="E55" s="4"/>
    </row>
    <row r="56" spans="1:5" ht="30" customHeight="1">
      <c r="A56" s="4"/>
      <c r="B56" s="4"/>
      <c r="C56" s="4"/>
      <c r="D56" s="4"/>
      <c r="E56" s="4"/>
    </row>
    <row r="57" spans="1:5" ht="30" customHeight="1">
      <c r="A57" s="4"/>
      <c r="B57" s="4"/>
      <c r="C57" s="4"/>
      <c r="D57" s="4"/>
      <c r="E57" s="4"/>
    </row>
    <row r="58" spans="1:5" ht="30" customHeight="1">
      <c r="A58" s="4"/>
      <c r="B58" s="4"/>
      <c r="C58" s="4"/>
      <c r="D58" s="4"/>
      <c r="E58" s="4"/>
    </row>
    <row r="59" spans="1:5" ht="30" customHeight="1">
      <c r="A59" s="4"/>
      <c r="B59" s="4"/>
      <c r="C59" s="4"/>
      <c r="D59" s="4"/>
      <c r="E59" s="4"/>
    </row>
    <row r="60" spans="1:5" ht="30" customHeight="1">
      <c r="A60" s="4"/>
      <c r="B60" s="4"/>
      <c r="C60" s="4"/>
      <c r="D60" s="4"/>
      <c r="E60" s="4"/>
    </row>
    <row r="61" spans="1:5" ht="30" customHeight="1">
      <c r="A61" s="4"/>
      <c r="B61" s="4"/>
      <c r="C61" s="4"/>
      <c r="D61" s="4"/>
      <c r="E61" s="4"/>
    </row>
    <row r="62" spans="1:5" ht="30" customHeight="1">
      <c r="A62" s="4"/>
      <c r="B62" s="4"/>
      <c r="C62" s="4"/>
      <c r="D62" s="4"/>
      <c r="E62" s="4"/>
    </row>
    <row r="63" spans="1:5" ht="30" customHeight="1">
      <c r="A63" s="4"/>
      <c r="B63" s="4"/>
      <c r="C63" s="4"/>
      <c r="D63" s="4"/>
      <c r="E63" s="4"/>
    </row>
    <row r="64" spans="1:5" ht="30" customHeight="1">
      <c r="A64" s="4"/>
      <c r="B64" s="4"/>
      <c r="C64" s="4"/>
      <c r="D64" s="4"/>
      <c r="E64" s="4"/>
    </row>
    <row r="65" spans="1:5" ht="30" customHeight="1">
      <c r="A65" s="4"/>
      <c r="B65" s="4"/>
      <c r="C65" s="4"/>
      <c r="D65" s="4"/>
      <c r="E65" s="4"/>
    </row>
    <row r="66" spans="1:5" ht="30" customHeight="1">
      <c r="A66" s="4"/>
      <c r="B66" s="4"/>
      <c r="C66" s="4"/>
      <c r="D66" s="4"/>
      <c r="E66" s="4"/>
    </row>
    <row r="67" spans="1:5" ht="30" customHeight="1">
      <c r="A67" s="4"/>
      <c r="B67" s="4"/>
      <c r="C67" s="4"/>
      <c r="D67" s="4"/>
      <c r="E67" s="4"/>
    </row>
    <row r="68" spans="1:5" ht="30" customHeight="1">
      <c r="A68" s="4"/>
      <c r="B68" s="4"/>
      <c r="C68" s="4"/>
      <c r="D68" s="4"/>
      <c r="E68" s="4"/>
    </row>
    <row r="69" spans="1:5" ht="30" customHeight="1">
      <c r="A69" s="4"/>
      <c r="B69" s="4"/>
      <c r="C69" s="4"/>
      <c r="D69" s="4"/>
      <c r="E69" s="4"/>
    </row>
    <row r="70" spans="1:5" ht="30" customHeight="1">
      <c r="A70" s="4"/>
      <c r="B70" s="4"/>
      <c r="C70" s="4"/>
      <c r="D70" s="4"/>
      <c r="E70" s="4"/>
    </row>
    <row r="71" spans="1:5" ht="30" customHeight="1">
      <c r="A71" s="4"/>
      <c r="B71" s="4"/>
      <c r="C71" s="4"/>
      <c r="D71" s="4"/>
      <c r="E71" s="4"/>
    </row>
    <row r="72" spans="1:5" ht="30" customHeight="1">
      <c r="A72" s="4"/>
      <c r="B72" s="4"/>
      <c r="C72" s="4"/>
      <c r="D72" s="4"/>
      <c r="E72" s="4"/>
    </row>
    <row r="73" spans="1:5" ht="30" customHeight="1">
      <c r="A73" s="4"/>
      <c r="B73" s="4"/>
      <c r="C73" s="4"/>
      <c r="D73" s="4"/>
      <c r="E73" s="4"/>
    </row>
    <row r="74" ht="30" customHeight="1">
      <c r="A74" s="4"/>
    </row>
    <row r="75" ht="30" customHeight="1">
      <c r="A75" s="4"/>
    </row>
  </sheetData>
  <sheetProtection/>
  <mergeCells count="2">
    <mergeCell ref="B13:B16"/>
    <mergeCell ref="C13:E13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黃玉青</cp:lastModifiedBy>
  <cp:lastPrinted>2014-06-26T08:27:28Z</cp:lastPrinted>
  <dcterms:created xsi:type="dcterms:W3CDTF">2004-03-24T02:54:26Z</dcterms:created>
  <dcterms:modified xsi:type="dcterms:W3CDTF">2014-06-26T08:29:28Z</dcterms:modified>
  <cp:category/>
  <cp:version/>
  <cp:contentType/>
  <cp:contentStatus/>
</cp:coreProperties>
</file>