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465" windowHeight="4275" firstSheet="3" activeTab="3"/>
  </bookViews>
  <sheets>
    <sheet name="存款" sheetId="1" r:id="rId1"/>
    <sheet name="存款圖" sheetId="2" r:id="rId2"/>
    <sheet name="放款" sheetId="3" r:id="rId3"/>
    <sheet name="放款圖" sheetId="4" r:id="rId4"/>
    <sheet name="證券" sheetId="5" r:id="rId5"/>
    <sheet name="證券圖" sheetId="6" r:id="rId6"/>
    <sheet name="保證" sheetId="7" r:id="rId7"/>
    <sheet name="保證圖" sheetId="8" r:id="rId8"/>
    <sheet name="承兌" sheetId="9" r:id="rId9"/>
    <sheet name="承兌圖" sheetId="10" r:id="rId10"/>
    <sheet name="純益" sheetId="11" r:id="rId11"/>
    <sheet name="純益圖" sheetId="12" r:id="rId12"/>
    <sheet name="ROE" sheetId="13" r:id="rId13"/>
    <sheet name="ROE圖" sheetId="14" r:id="rId14"/>
    <sheet name="工作表1" sheetId="15" r:id="rId15"/>
  </sheets>
  <definedNames>
    <definedName name="_xlnm.Print_Area" localSheetId="12">'ROE'!$A$1:$E$20</definedName>
    <definedName name="_xlnm.Print_Area" localSheetId="13">'ROE圖'!$A$1:$I$39</definedName>
    <definedName name="_xlnm.Print_Area" localSheetId="1">'存款圖'!$A$1:$I$44</definedName>
    <definedName name="_xlnm.Print_Area" localSheetId="8">'承兌'!$A$1:$I$19</definedName>
    <definedName name="_xlnm.Print_Area" localSheetId="9">'承兌圖'!$A$1:$I$44</definedName>
    <definedName name="_xlnm.Print_Area" localSheetId="2">'放款'!$A$1:$I$29</definedName>
    <definedName name="_xlnm.Print_Area" localSheetId="3">'放款圖'!$A$1:$I$44</definedName>
    <definedName name="_xlnm.Print_Area" localSheetId="6">'保證'!$A$1:$I$20</definedName>
    <definedName name="_xlnm.Print_Area" localSheetId="7">'保證圖'!$A$1:$I$44</definedName>
    <definedName name="_xlnm.Print_Area" localSheetId="10">'純益'!$A$1:$H$23</definedName>
    <definedName name="_xlnm.Print_Area" localSheetId="11">'純益圖'!$A$1:$I$43</definedName>
    <definedName name="_xlnm.Print_Area" localSheetId="5">'證券圖'!$A$1:$I$44</definedName>
  </definedNames>
  <calcPr fullCalcOnLoad="1"/>
</workbook>
</file>

<file path=xl/sharedStrings.xml><?xml version="1.0" encoding="utf-8"?>
<sst xmlns="http://schemas.openxmlformats.org/spreadsheetml/2006/main" count="258" uniqueCount="156">
  <si>
    <t xml:space="preserve"> </t>
  </si>
  <si>
    <r>
      <t xml:space="preserve">        </t>
    </r>
  </si>
  <si>
    <t>R</t>
  </si>
  <si>
    <r>
      <t xml:space="preserve">        </t>
    </r>
    <r>
      <rPr>
        <sz val="10"/>
        <rFont val="標楷體"/>
        <family val="4"/>
      </rPr>
      <t>券投資、備供出售金融資產</t>
    </r>
    <r>
      <rPr>
        <sz val="10"/>
        <rFont val="Times New Roman"/>
        <family val="1"/>
      </rPr>
      <t>-</t>
    </r>
    <r>
      <rPr>
        <sz val="10"/>
        <rFont val="標楷體"/>
        <family val="4"/>
      </rPr>
      <t>淨額、持有至到期日金融資產</t>
    </r>
    <r>
      <rPr>
        <sz val="10"/>
        <rFont val="Times New Roman"/>
        <family val="1"/>
      </rPr>
      <t>-</t>
    </r>
    <r>
      <rPr>
        <sz val="10"/>
        <rFont val="標楷體"/>
        <family val="4"/>
      </rPr>
      <t>淨額、採權益法之股權投資</t>
    </r>
    <r>
      <rPr>
        <sz val="10"/>
        <rFont val="Times New Roman"/>
        <family val="1"/>
      </rPr>
      <t>-</t>
    </r>
    <r>
      <rPr>
        <sz val="10"/>
        <rFont val="標楷體"/>
        <family val="4"/>
      </rPr>
      <t>淨額及其他投</t>
    </r>
  </si>
  <si>
    <r>
      <t xml:space="preserve">        </t>
    </r>
    <r>
      <rPr>
        <sz val="10"/>
        <rFont val="標楷體"/>
        <family val="4"/>
      </rPr>
      <t>資</t>
    </r>
    <r>
      <rPr>
        <sz val="10"/>
        <rFont val="Times New Roman"/>
        <family val="1"/>
      </rPr>
      <t>-</t>
    </r>
    <r>
      <rPr>
        <sz val="10"/>
        <rFont val="標楷體"/>
        <family val="4"/>
      </rPr>
      <t>淨額。銀行帳列公平價值變動列入損益之金融資產已扣除有關衍生性金融商品評價項目。</t>
    </r>
  </si>
  <si>
    <t xml:space="preserve">   </t>
  </si>
  <si>
    <t xml:space="preserve">    </t>
  </si>
  <si>
    <t>-</t>
  </si>
  <si>
    <t xml:space="preserve"> </t>
  </si>
  <si>
    <t>R</t>
  </si>
  <si>
    <r>
      <t>101</t>
    </r>
    <r>
      <rPr>
        <sz val="12"/>
        <rFont val="細明體"/>
        <family val="3"/>
      </rPr>
      <t>年</t>
    </r>
  </si>
  <si>
    <t xml:space="preserve">                                                                                                                                                                                                                                                                                                                                                                                                                                                                                                                                                                                                                                                                                                                                                                                                                                                                                                                                                                                                                                                                                                                                                                                                                                                                                                                                                                                                                                                                                                                                                                                                                                                                                                                                                                                                                                                                                                                                                                                                                                                                                                                                                                                                                                                                                                                                                                                                                                                                                                                                                                                                                                                                                                                                                                                                                                                                                                                                                                                                                                                                                                                                                                                                                                                                                                                                                                                                                                                                                                                                                                                                                                                                                                                                                                                                                                                                                                                                                                                                                                                                                                                                                                                                                                                                                                                                                                                                                                                                                                                                                                                                                                                                                                                                                                                                                                                                                                                                                                                                                                                                                                                                                                                                                                                                                                                                                                                                                                                                                                                                                                                                                                                                                                                                              </t>
  </si>
  <si>
    <t>%</t>
  </si>
  <si>
    <t>信託投資公司</t>
  </si>
  <si>
    <t>外國銀行在台分行</t>
  </si>
  <si>
    <t>信用合作社</t>
  </si>
  <si>
    <t>農會信用部</t>
  </si>
  <si>
    <t>漁會信用部</t>
  </si>
  <si>
    <r>
      <t>85</t>
    </r>
    <r>
      <rPr>
        <sz val="12"/>
        <rFont val="新細明體"/>
        <family val="1"/>
      </rPr>
      <t>年底</t>
    </r>
  </si>
  <si>
    <t>存款總額</t>
  </si>
  <si>
    <t xml:space="preserve"> </t>
  </si>
  <si>
    <r>
      <t>87</t>
    </r>
    <r>
      <rPr>
        <sz val="12"/>
        <rFont val="新細明體"/>
        <family val="1"/>
      </rPr>
      <t>年底</t>
    </r>
  </si>
  <si>
    <r>
      <t>86</t>
    </r>
    <r>
      <rPr>
        <sz val="12"/>
        <rFont val="新細明體"/>
        <family val="1"/>
      </rPr>
      <t>年底</t>
    </r>
  </si>
  <si>
    <t>本國銀行</t>
  </si>
  <si>
    <r>
      <t>88</t>
    </r>
    <r>
      <rPr>
        <sz val="12"/>
        <rFont val="新細明體"/>
        <family val="1"/>
      </rPr>
      <t>年底</t>
    </r>
  </si>
  <si>
    <r>
      <t>89</t>
    </r>
    <r>
      <rPr>
        <sz val="12"/>
        <rFont val="細明體"/>
        <family val="3"/>
      </rPr>
      <t>年底</t>
    </r>
  </si>
  <si>
    <r>
      <t>90</t>
    </r>
    <r>
      <rPr>
        <sz val="12"/>
        <rFont val="細明體"/>
        <family val="3"/>
      </rPr>
      <t>年底</t>
    </r>
  </si>
  <si>
    <r>
      <t>91</t>
    </r>
    <r>
      <rPr>
        <sz val="12"/>
        <rFont val="細明體"/>
        <family val="3"/>
      </rPr>
      <t>年底</t>
    </r>
  </si>
  <si>
    <r>
      <t>84</t>
    </r>
    <r>
      <rPr>
        <sz val="12"/>
        <rFont val="新細明體"/>
        <family val="1"/>
      </rPr>
      <t>年底</t>
    </r>
  </si>
  <si>
    <r>
      <t>83</t>
    </r>
    <r>
      <rPr>
        <sz val="12"/>
        <rFont val="新細明體"/>
        <family val="1"/>
      </rPr>
      <t>年底</t>
    </r>
  </si>
  <si>
    <t>DBU</t>
  </si>
  <si>
    <r>
      <t>OBU</t>
    </r>
    <r>
      <rPr>
        <sz val="11"/>
        <rFont val="標楷體"/>
        <family val="4"/>
      </rPr>
      <t>及海外分支機構</t>
    </r>
  </si>
  <si>
    <r>
      <t xml:space="preserve">    </t>
    </r>
    <r>
      <rPr>
        <sz val="12"/>
        <rFont val="標楷體"/>
        <family val="4"/>
      </rPr>
      <t>合</t>
    </r>
    <r>
      <rPr>
        <sz val="12"/>
        <rFont val="Times New Roman"/>
        <family val="1"/>
      </rPr>
      <t xml:space="preserve">    </t>
    </r>
    <r>
      <rPr>
        <sz val="12"/>
        <rFont val="標楷體"/>
        <family val="4"/>
      </rPr>
      <t>計</t>
    </r>
  </si>
  <si>
    <r>
      <t xml:space="preserve">        2.</t>
    </r>
    <r>
      <rPr>
        <sz val="12"/>
        <rFont val="標楷體"/>
        <family val="4"/>
      </rPr>
      <t>保險公司包括人壽保險公司、產物保險公司、再保險公司及產物保險合作社。</t>
    </r>
  </si>
  <si>
    <t>R</t>
  </si>
  <si>
    <r>
      <t>94</t>
    </r>
    <r>
      <rPr>
        <sz val="12"/>
        <rFont val="細明體"/>
        <family val="3"/>
      </rPr>
      <t>年</t>
    </r>
  </si>
  <si>
    <r>
      <t>96</t>
    </r>
    <r>
      <rPr>
        <sz val="12"/>
        <rFont val="細明體"/>
        <family val="3"/>
      </rPr>
      <t>年</t>
    </r>
  </si>
  <si>
    <r>
      <t>97</t>
    </r>
    <r>
      <rPr>
        <sz val="12"/>
        <rFont val="細明體"/>
        <family val="3"/>
      </rPr>
      <t>年</t>
    </r>
  </si>
  <si>
    <r>
      <t>98</t>
    </r>
    <r>
      <rPr>
        <sz val="12"/>
        <rFont val="細明體"/>
        <family val="3"/>
      </rPr>
      <t>年</t>
    </r>
  </si>
  <si>
    <r>
      <t>100</t>
    </r>
    <r>
      <rPr>
        <sz val="12"/>
        <rFont val="細明體"/>
        <family val="3"/>
      </rPr>
      <t>年</t>
    </r>
  </si>
  <si>
    <r>
      <t>92</t>
    </r>
    <r>
      <rPr>
        <sz val="12"/>
        <rFont val="細明體"/>
        <family val="3"/>
      </rPr>
      <t>年</t>
    </r>
  </si>
  <si>
    <r>
      <t>93</t>
    </r>
    <r>
      <rPr>
        <sz val="12"/>
        <rFont val="細明體"/>
        <family val="3"/>
      </rPr>
      <t>年</t>
    </r>
  </si>
  <si>
    <r>
      <t>95</t>
    </r>
    <r>
      <rPr>
        <sz val="12"/>
        <rFont val="細明體"/>
        <family val="3"/>
      </rPr>
      <t>年</t>
    </r>
  </si>
  <si>
    <r>
      <t>99</t>
    </r>
    <r>
      <rPr>
        <sz val="12"/>
        <rFont val="細明體"/>
        <family val="3"/>
      </rPr>
      <t>年</t>
    </r>
  </si>
  <si>
    <r>
      <t>102</t>
    </r>
    <r>
      <rPr>
        <sz val="12"/>
        <rFont val="細明體"/>
        <family val="3"/>
      </rPr>
      <t>年</t>
    </r>
  </si>
  <si>
    <r>
      <t>4,322</t>
    </r>
    <r>
      <rPr>
        <sz val="14"/>
        <rFont val="標楷體"/>
        <family val="4"/>
      </rPr>
      <t>百萬元或</t>
    </r>
    <r>
      <rPr>
        <sz val="14"/>
        <rFont val="Times New Roman"/>
        <family val="1"/>
      </rPr>
      <t>47.1</t>
    </r>
    <r>
      <rPr>
        <sz val="14"/>
        <rFont val="標楷體"/>
        <family val="4"/>
      </rPr>
      <t>％。</t>
    </r>
  </si>
  <si>
    <t>R</t>
  </si>
  <si>
    <t>R</t>
  </si>
  <si>
    <t>R</t>
  </si>
  <si>
    <t>R</t>
  </si>
  <si>
    <r>
      <rPr>
        <sz val="14"/>
        <rFont val="標楷體"/>
        <family val="4"/>
      </rPr>
      <t>國銀行分別成長</t>
    </r>
    <r>
      <rPr>
        <sz val="14"/>
        <rFont val="Times New Roman"/>
        <family val="1"/>
      </rPr>
      <t>6.6%</t>
    </r>
    <r>
      <rPr>
        <sz val="14"/>
        <rFont val="標楷體"/>
        <family val="4"/>
      </rPr>
      <t>及</t>
    </r>
    <r>
      <rPr>
        <sz val="14"/>
        <rFont val="Times New Roman"/>
        <family val="1"/>
      </rPr>
      <t>6.2%</t>
    </r>
    <r>
      <rPr>
        <sz val="14"/>
        <rFont val="標楷體"/>
        <family val="4"/>
      </rPr>
      <t>，幅度最大。</t>
    </r>
  </si>
  <si>
    <r>
      <t xml:space="preserve">       2.</t>
    </r>
    <r>
      <rPr>
        <sz val="10"/>
        <rFont val="標楷體"/>
        <family val="4"/>
      </rPr>
      <t>保險公司包括人壽保險公司、產物保險公司、再保險公司及產物保險合作社。</t>
    </r>
  </si>
  <si>
    <r>
      <t xml:space="preserve">  </t>
    </r>
    <r>
      <rPr>
        <sz val="10"/>
        <rFont val="標楷體"/>
        <family val="4"/>
      </rPr>
      <t>註</t>
    </r>
    <r>
      <rPr>
        <sz val="10"/>
        <rFont val="Times New Roman"/>
        <family val="1"/>
      </rPr>
      <t>: 1.</t>
    </r>
    <r>
      <rPr>
        <sz val="10"/>
        <rFont val="標楷體"/>
        <family val="4"/>
      </rPr>
      <t>本表所列證券及投資（農、漁會信用部外）包括帳列公平價值變動列入損益之金融資產、</t>
    </r>
    <r>
      <rPr>
        <sz val="10"/>
        <rFont val="Times New Roman"/>
        <family val="1"/>
      </rPr>
      <t xml:space="preserve"> </t>
    </r>
    <r>
      <rPr>
        <sz val="10"/>
        <rFont val="標楷體"/>
        <family val="4"/>
      </rPr>
      <t>附賣回票債</t>
    </r>
  </si>
  <si>
    <r>
      <rPr>
        <sz val="16"/>
        <rFont val="標楷體"/>
        <family val="4"/>
      </rPr>
      <t>一、存款</t>
    </r>
  </si>
  <si>
    <r>
      <rPr>
        <sz val="16"/>
        <rFont val="標楷體"/>
        <family val="4"/>
      </rPr>
      <t>三、證券及投資</t>
    </r>
  </si>
  <si>
    <r>
      <rPr>
        <sz val="16"/>
        <rFont val="標楷體"/>
        <family val="4"/>
      </rPr>
      <t>四、保證業務</t>
    </r>
  </si>
  <si>
    <r>
      <rPr>
        <sz val="14"/>
        <rFont val="標楷體"/>
        <family val="4"/>
      </rPr>
      <t>幅度最大。</t>
    </r>
  </si>
  <si>
    <r>
      <rPr>
        <sz val="14"/>
        <rFont val="標楷體"/>
        <family val="4"/>
      </rPr>
      <t>增加</t>
    </r>
    <r>
      <rPr>
        <sz val="14"/>
        <rFont val="Times New Roman"/>
        <family val="1"/>
      </rPr>
      <t>2.3</t>
    </r>
    <r>
      <rPr>
        <sz val="14"/>
        <rFont val="標楷體"/>
        <family val="4"/>
      </rPr>
      <t>個百分點次之，外國銀行在台分行增加</t>
    </r>
    <r>
      <rPr>
        <sz val="14"/>
        <rFont val="Times New Roman"/>
        <family val="1"/>
      </rPr>
      <t>2.0</t>
    </r>
    <r>
      <rPr>
        <sz val="14"/>
        <rFont val="標楷體"/>
        <family val="4"/>
      </rPr>
      <t>個百分點再次之。</t>
    </r>
  </si>
  <si>
    <r>
      <rPr>
        <sz val="16"/>
        <rFont val="標楷體"/>
        <family val="4"/>
      </rPr>
      <t>附：各類金融機構存款統計表</t>
    </r>
  </si>
  <si>
    <r>
      <rPr>
        <sz val="12"/>
        <rFont val="標楷體"/>
        <family val="4"/>
      </rPr>
      <t>比較增減</t>
    </r>
  </si>
  <si>
    <r>
      <rPr>
        <sz val="11"/>
        <rFont val="標楷體"/>
        <family val="4"/>
      </rPr>
      <t>總行及國內分支機構</t>
    </r>
  </si>
  <si>
    <r>
      <rPr>
        <sz val="11"/>
        <rFont val="標楷體"/>
        <family val="4"/>
      </rPr>
      <t>合計</t>
    </r>
  </si>
  <si>
    <r>
      <rPr>
        <sz val="11"/>
        <rFont val="標楷體"/>
        <family val="4"/>
      </rPr>
      <t>金額</t>
    </r>
  </si>
  <si>
    <r>
      <rPr>
        <sz val="11"/>
        <rFont val="標楷體"/>
        <family val="4"/>
      </rPr>
      <t>本國銀行</t>
    </r>
  </si>
  <si>
    <r>
      <rPr>
        <sz val="11"/>
        <color indexed="10"/>
        <rFont val="標楷體"/>
        <family val="4"/>
      </rPr>
      <t>信託投資公司</t>
    </r>
  </si>
  <si>
    <r>
      <rPr>
        <sz val="11"/>
        <rFont val="標楷體"/>
        <family val="4"/>
      </rPr>
      <t>外國銀行在台分行</t>
    </r>
  </si>
  <si>
    <r>
      <rPr>
        <sz val="11"/>
        <rFont val="標楷體"/>
        <family val="4"/>
      </rPr>
      <t>信用合作社</t>
    </r>
  </si>
  <si>
    <r>
      <rPr>
        <sz val="11"/>
        <rFont val="標楷體"/>
        <family val="4"/>
      </rPr>
      <t>農會信用部</t>
    </r>
  </si>
  <si>
    <r>
      <rPr>
        <sz val="11"/>
        <rFont val="標楷體"/>
        <family val="4"/>
      </rPr>
      <t>漁會信用部</t>
    </r>
  </si>
  <si>
    <r>
      <rPr>
        <sz val="11"/>
        <rFont val="標楷體"/>
        <family val="4"/>
      </rPr>
      <t>合</t>
    </r>
    <r>
      <rPr>
        <sz val="11"/>
        <rFont val="Times New Roman"/>
        <family val="1"/>
      </rPr>
      <t xml:space="preserve">   </t>
    </r>
    <r>
      <rPr>
        <sz val="11"/>
        <rFont val="標楷體"/>
        <family val="4"/>
      </rPr>
      <t>計</t>
    </r>
  </si>
  <si>
    <r>
      <t xml:space="preserve">       102</t>
    </r>
    <r>
      <rPr>
        <sz val="14"/>
        <rFont val="標楷體"/>
        <family val="4"/>
      </rPr>
      <t>年底全體金融機構存款總餘額</t>
    </r>
    <r>
      <rPr>
        <sz val="14"/>
        <rFont val="Times New Roman"/>
        <family val="1"/>
      </rPr>
      <t xml:space="preserve"> 39,075,949 </t>
    </r>
    <r>
      <rPr>
        <sz val="14"/>
        <rFont val="標楷體"/>
        <family val="4"/>
      </rPr>
      <t>百萬元，較上年底增加</t>
    </r>
    <r>
      <rPr>
        <sz val="14"/>
        <rFont val="Times New Roman"/>
        <family val="1"/>
      </rPr>
      <t>2,219,689</t>
    </r>
  </si>
  <si>
    <r>
      <rPr>
        <sz val="14"/>
        <rFont val="標楷體"/>
        <family val="4"/>
      </rPr>
      <t>百萬元或</t>
    </r>
    <r>
      <rPr>
        <sz val="14"/>
        <rFont val="Times New Roman"/>
        <family val="1"/>
      </rPr>
      <t xml:space="preserve"> 6.0%</t>
    </r>
    <r>
      <rPr>
        <sz val="14"/>
        <rFont val="標楷體"/>
        <family val="4"/>
      </rPr>
      <t>。</t>
    </r>
  </si>
  <si>
    <r>
      <t xml:space="preserve">       </t>
    </r>
    <r>
      <rPr>
        <sz val="14"/>
        <rFont val="標楷體"/>
        <family val="4"/>
      </rPr>
      <t>各類金融機構中，以本國銀行存款</t>
    </r>
    <r>
      <rPr>
        <sz val="14"/>
        <rFont val="Times New Roman"/>
        <family val="1"/>
      </rPr>
      <t xml:space="preserve">36,270,627 </t>
    </r>
    <r>
      <rPr>
        <sz val="14"/>
        <rFont val="標楷體"/>
        <family val="4"/>
      </rPr>
      <t>百萬元，占總存款</t>
    </r>
    <r>
      <rPr>
        <sz val="14"/>
        <rFont val="Times New Roman"/>
        <family val="1"/>
      </rPr>
      <t>92.8%</t>
    </r>
    <r>
      <rPr>
        <sz val="14"/>
        <rFont val="標楷體"/>
        <family val="4"/>
      </rPr>
      <t>為最多</t>
    </r>
  </si>
  <si>
    <r>
      <rPr>
        <sz val="14"/>
        <rFont val="標楷體"/>
        <family val="4"/>
      </rPr>
      <t>；其次為農會信用部</t>
    </r>
    <r>
      <rPr>
        <sz val="14"/>
        <rFont val="Times New Roman"/>
        <family val="1"/>
      </rPr>
      <t>1,596,980</t>
    </r>
    <r>
      <rPr>
        <sz val="14"/>
        <rFont val="標楷體"/>
        <family val="4"/>
      </rPr>
      <t>百萬元，占總存款</t>
    </r>
    <r>
      <rPr>
        <sz val="14"/>
        <rFont val="Times New Roman"/>
        <family val="1"/>
      </rPr>
      <t xml:space="preserve"> 4.1%</t>
    </r>
    <r>
      <rPr>
        <sz val="14"/>
        <rFont val="標楷體"/>
        <family val="4"/>
      </rPr>
      <t>。</t>
    </r>
  </si>
  <si>
    <r>
      <t xml:space="preserve">       </t>
    </r>
    <r>
      <rPr>
        <sz val="14"/>
        <rFont val="標楷體"/>
        <family val="4"/>
      </rPr>
      <t>與上年底比較，各類金融機構存款均較上年底增加，其中以本國銀行增加</t>
    </r>
  </si>
  <si>
    <r>
      <rPr>
        <sz val="11"/>
        <rFont val="標楷體"/>
        <family val="4"/>
      </rPr>
      <t>單位：新臺幣百萬元</t>
    </r>
  </si>
  <si>
    <r>
      <rPr>
        <sz val="12"/>
        <rFont val="標楷體"/>
        <family val="4"/>
      </rPr>
      <t>機</t>
    </r>
    <r>
      <rPr>
        <sz val="12"/>
        <rFont val="Times New Roman"/>
        <family val="1"/>
      </rPr>
      <t xml:space="preserve"> </t>
    </r>
    <r>
      <rPr>
        <sz val="12"/>
        <rFont val="標楷體"/>
        <family val="4"/>
      </rPr>
      <t>構</t>
    </r>
    <r>
      <rPr>
        <sz val="12"/>
        <rFont val="Times New Roman"/>
        <family val="1"/>
      </rPr>
      <t xml:space="preserve"> </t>
    </r>
    <r>
      <rPr>
        <sz val="12"/>
        <rFont val="標楷體"/>
        <family val="4"/>
      </rPr>
      <t>別</t>
    </r>
  </si>
  <si>
    <r>
      <t>102</t>
    </r>
    <r>
      <rPr>
        <sz val="12"/>
        <rFont val="標楷體"/>
        <family val="4"/>
      </rPr>
      <t>年底</t>
    </r>
  </si>
  <si>
    <r>
      <t>101</t>
    </r>
    <r>
      <rPr>
        <sz val="12"/>
        <rFont val="標楷體"/>
        <family val="4"/>
      </rPr>
      <t>年底</t>
    </r>
  </si>
  <si>
    <r>
      <rPr>
        <sz val="16"/>
        <rFont val="標楷體"/>
        <family val="4"/>
      </rPr>
      <t>二、放款</t>
    </r>
  </si>
  <si>
    <r>
      <rPr>
        <sz val="16"/>
        <rFont val="標楷體"/>
        <family val="4"/>
      </rPr>
      <t>附：各類金融機構放款統計表</t>
    </r>
  </si>
  <si>
    <r>
      <rPr>
        <sz val="11"/>
        <rFont val="標楷體"/>
        <family val="4"/>
      </rPr>
      <t>機構別</t>
    </r>
  </si>
  <si>
    <r>
      <t>102</t>
    </r>
    <r>
      <rPr>
        <sz val="11"/>
        <rFont val="標楷體"/>
        <family val="4"/>
      </rPr>
      <t>年底</t>
    </r>
  </si>
  <si>
    <r>
      <t>101</t>
    </r>
    <r>
      <rPr>
        <sz val="11"/>
        <rFont val="標楷體"/>
        <family val="4"/>
      </rPr>
      <t>年底</t>
    </r>
  </si>
  <si>
    <r>
      <rPr>
        <sz val="11"/>
        <rFont val="標楷體"/>
        <family val="4"/>
      </rPr>
      <t>比較增減</t>
    </r>
  </si>
  <si>
    <r>
      <rPr>
        <sz val="11"/>
        <rFont val="標楷體"/>
        <family val="4"/>
      </rPr>
      <t>信託投資公司</t>
    </r>
  </si>
  <si>
    <r>
      <rPr>
        <sz val="11"/>
        <rFont val="標楷體"/>
        <family val="4"/>
      </rPr>
      <t>證券金融公司</t>
    </r>
  </si>
  <si>
    <r>
      <rPr>
        <sz val="11"/>
        <rFont val="標楷體"/>
        <family val="4"/>
      </rPr>
      <t>保險公司</t>
    </r>
  </si>
  <si>
    <r>
      <t xml:space="preserve">       102</t>
    </r>
    <r>
      <rPr>
        <sz val="14"/>
        <rFont val="標楷體"/>
        <family val="4"/>
      </rPr>
      <t>年底全體金融機構放款總餘額</t>
    </r>
    <r>
      <rPr>
        <sz val="14"/>
        <rFont val="Times New Roman"/>
        <family val="1"/>
      </rPr>
      <t xml:space="preserve">27,512,521 </t>
    </r>
    <r>
      <rPr>
        <sz val="14"/>
        <rFont val="標楷體"/>
        <family val="4"/>
      </rPr>
      <t>百萬元，較上年底增加</t>
    </r>
  </si>
  <si>
    <r>
      <t>1,645,468</t>
    </r>
    <r>
      <rPr>
        <sz val="14"/>
        <rFont val="標楷體"/>
        <family val="4"/>
      </rPr>
      <t>百萬元或</t>
    </r>
    <r>
      <rPr>
        <sz val="14"/>
        <rFont val="Times New Roman"/>
        <family val="1"/>
      </rPr>
      <t>6.4%</t>
    </r>
    <r>
      <rPr>
        <sz val="14"/>
        <rFont val="標楷體"/>
        <family val="4"/>
      </rPr>
      <t>。</t>
    </r>
  </si>
  <si>
    <r>
      <t xml:space="preserve">      </t>
    </r>
    <r>
      <rPr>
        <sz val="14"/>
        <rFont val="標楷體"/>
        <family val="4"/>
      </rPr>
      <t>各類金融機構中，以本國銀行放款</t>
    </r>
    <r>
      <rPr>
        <sz val="14"/>
        <rFont val="Times New Roman"/>
        <family val="1"/>
      </rPr>
      <t xml:space="preserve"> 23,885,338 </t>
    </r>
    <r>
      <rPr>
        <sz val="14"/>
        <rFont val="標楷體"/>
        <family val="4"/>
      </rPr>
      <t>百萬元，占總放款</t>
    </r>
    <r>
      <rPr>
        <sz val="14"/>
        <rFont val="Times New Roman"/>
        <family val="1"/>
      </rPr>
      <t>86.8%</t>
    </r>
    <r>
      <rPr>
        <sz val="14"/>
        <rFont val="標楷體"/>
        <family val="4"/>
      </rPr>
      <t>為</t>
    </r>
  </si>
  <si>
    <r>
      <rPr>
        <sz val="14"/>
        <rFont val="標楷體"/>
        <family val="4"/>
      </rPr>
      <t>最多；其次為保險公司</t>
    </r>
    <r>
      <rPr>
        <sz val="14"/>
        <rFont val="Times New Roman"/>
        <family val="1"/>
      </rPr>
      <t>1,445,844</t>
    </r>
    <r>
      <rPr>
        <sz val="14"/>
        <rFont val="標楷體"/>
        <family val="4"/>
      </rPr>
      <t>百萬元占總放款</t>
    </r>
    <r>
      <rPr>
        <sz val="14"/>
        <rFont val="Times New Roman"/>
        <family val="1"/>
      </rPr>
      <t>5.3%</t>
    </r>
    <r>
      <rPr>
        <sz val="14"/>
        <rFont val="標楷體"/>
        <family val="4"/>
      </rPr>
      <t>。</t>
    </r>
  </si>
  <si>
    <r>
      <t xml:space="preserve">      </t>
    </r>
    <r>
      <rPr>
        <sz val="14"/>
        <rFont val="標楷體"/>
        <family val="4"/>
      </rPr>
      <t>與上年底比較，除證券金融公司減少</t>
    </r>
    <r>
      <rPr>
        <sz val="14"/>
        <rFont val="Times New Roman"/>
        <family val="1"/>
      </rPr>
      <t>5.6</t>
    </r>
    <r>
      <rPr>
        <sz val="14"/>
        <rFont val="標楷體"/>
        <family val="4"/>
      </rPr>
      <t>％外，各類金融機構放款餘額均較</t>
    </r>
  </si>
  <si>
    <r>
      <rPr>
        <sz val="14"/>
        <rFont val="標楷體"/>
        <family val="4"/>
      </rPr>
      <t>上年底增加，其中本國銀行增加</t>
    </r>
    <r>
      <rPr>
        <sz val="14"/>
        <rFont val="Times New Roman"/>
        <family val="1"/>
      </rPr>
      <t>1,279,664</t>
    </r>
    <r>
      <rPr>
        <sz val="14"/>
        <rFont val="標楷體"/>
        <family val="4"/>
      </rPr>
      <t>百萬元最多，其次為保險公司增加</t>
    </r>
  </si>
  <si>
    <r>
      <t>195,986</t>
    </r>
    <r>
      <rPr>
        <sz val="14"/>
        <rFont val="標楷體"/>
        <family val="4"/>
      </rPr>
      <t>百萬元。保險公司及農會信用部分別成長</t>
    </r>
    <r>
      <rPr>
        <sz val="14"/>
        <rFont val="Times New Roman"/>
        <family val="1"/>
      </rPr>
      <t>15.7%</t>
    </r>
    <r>
      <rPr>
        <sz val="14"/>
        <rFont val="標楷體"/>
        <family val="4"/>
      </rPr>
      <t>及</t>
    </r>
    <r>
      <rPr>
        <sz val="14"/>
        <rFont val="Times New Roman"/>
        <family val="1"/>
      </rPr>
      <t>9.1%</t>
    </r>
    <r>
      <rPr>
        <sz val="14"/>
        <rFont val="標楷體"/>
        <family val="4"/>
      </rPr>
      <t>，幅度最大。</t>
    </r>
  </si>
  <si>
    <r>
      <rPr>
        <sz val="12"/>
        <rFont val="標楷體"/>
        <family val="4"/>
      </rPr>
      <t>註：</t>
    </r>
    <r>
      <rPr>
        <sz val="12"/>
        <rFont val="Times New Roman"/>
        <family val="1"/>
      </rPr>
      <t>1.</t>
    </r>
    <r>
      <rPr>
        <sz val="12"/>
        <rFont val="標楷體"/>
        <family val="4"/>
      </rPr>
      <t>本表所列放款未減備抵呆帳。</t>
    </r>
  </si>
  <si>
    <r>
      <rPr>
        <sz val="11"/>
        <rFont val="標楷體"/>
        <family val="4"/>
      </rPr>
      <t>票券金融公司</t>
    </r>
  </si>
  <si>
    <r>
      <rPr>
        <sz val="11"/>
        <rFont val="標楷體"/>
        <family val="4"/>
      </rPr>
      <t>保險公司</t>
    </r>
  </si>
  <si>
    <r>
      <t xml:space="preserve">       102</t>
    </r>
    <r>
      <rPr>
        <sz val="14"/>
        <rFont val="標楷體"/>
        <family val="4"/>
      </rPr>
      <t>年底全體金融機構持有證券及投資總餘額</t>
    </r>
    <r>
      <rPr>
        <sz val="14"/>
        <rFont val="Times New Roman"/>
        <family val="1"/>
      </rPr>
      <t>21,104,904</t>
    </r>
    <r>
      <rPr>
        <sz val="14"/>
        <rFont val="標楷體"/>
        <family val="4"/>
      </rPr>
      <t>百萬元，較上年底</t>
    </r>
  </si>
  <si>
    <r>
      <rPr>
        <sz val="14"/>
        <rFont val="標楷體"/>
        <family val="4"/>
      </rPr>
      <t>增加</t>
    </r>
    <r>
      <rPr>
        <sz val="14"/>
        <rFont val="Times New Roman"/>
        <family val="1"/>
      </rPr>
      <t xml:space="preserve">2,090,710 </t>
    </r>
    <r>
      <rPr>
        <sz val="14"/>
        <rFont val="標楷體"/>
        <family val="4"/>
      </rPr>
      <t>百萬元或</t>
    </r>
    <r>
      <rPr>
        <sz val="14"/>
        <rFont val="Times New Roman"/>
        <family val="1"/>
      </rPr>
      <t>11.0%</t>
    </r>
    <r>
      <rPr>
        <sz val="14"/>
        <rFont val="標楷體"/>
        <family val="4"/>
      </rPr>
      <t>。</t>
    </r>
  </si>
  <si>
    <r>
      <t xml:space="preserve">       </t>
    </r>
    <r>
      <rPr>
        <sz val="14"/>
        <rFont val="標楷體"/>
        <family val="4"/>
      </rPr>
      <t>各類金融機構中，以保險公司持有證券及投資餘額</t>
    </r>
    <r>
      <rPr>
        <sz val="14"/>
        <rFont val="Times New Roman"/>
        <family val="1"/>
      </rPr>
      <t>11,322,485</t>
    </r>
    <r>
      <rPr>
        <sz val="14"/>
        <rFont val="標楷體"/>
        <family val="4"/>
      </rPr>
      <t>百萬元，占</t>
    </r>
  </si>
  <si>
    <r>
      <t xml:space="preserve">       </t>
    </r>
    <r>
      <rPr>
        <sz val="14"/>
        <rFont val="標楷體"/>
        <family val="4"/>
      </rPr>
      <t>與上年底比較，除信用合作社外，其他各類金融機構均增加，以保險公司</t>
    </r>
  </si>
  <si>
    <r>
      <rPr>
        <sz val="14"/>
        <rFont val="標楷體"/>
        <family val="4"/>
      </rPr>
      <t>增加</t>
    </r>
    <r>
      <rPr>
        <sz val="14"/>
        <rFont val="Times New Roman"/>
        <family val="1"/>
      </rPr>
      <t xml:space="preserve">1,301,854 </t>
    </r>
    <r>
      <rPr>
        <sz val="14"/>
        <rFont val="標楷體"/>
        <family val="4"/>
      </rPr>
      <t>百萬元最多，本國銀行增加</t>
    </r>
    <r>
      <rPr>
        <sz val="14"/>
        <rFont val="Times New Roman"/>
        <family val="1"/>
      </rPr>
      <t>657,046</t>
    </r>
    <r>
      <rPr>
        <sz val="14"/>
        <rFont val="標楷體"/>
        <family val="4"/>
      </rPr>
      <t>百萬元次之。外國銀行在台</t>
    </r>
  </si>
  <si>
    <r>
      <rPr>
        <sz val="14"/>
        <rFont val="標楷體"/>
        <family val="4"/>
      </rPr>
      <t>分行及證券金融公司分別成長</t>
    </r>
    <r>
      <rPr>
        <sz val="14"/>
        <rFont val="Times New Roman"/>
        <family val="1"/>
      </rPr>
      <t>14.5%</t>
    </r>
    <r>
      <rPr>
        <sz val="14"/>
        <rFont val="標楷體"/>
        <family val="4"/>
      </rPr>
      <t>及</t>
    </r>
    <r>
      <rPr>
        <sz val="14"/>
        <rFont val="Times New Roman"/>
        <family val="1"/>
      </rPr>
      <t>13.5%</t>
    </r>
    <r>
      <rPr>
        <sz val="14"/>
        <rFont val="標楷體"/>
        <family val="4"/>
      </rPr>
      <t>，幅度最大。</t>
    </r>
  </si>
  <si>
    <r>
      <rPr>
        <sz val="16"/>
        <rFont val="標楷體"/>
        <family val="4"/>
      </rPr>
      <t>附：各類金融機構持有證券及投資統計表</t>
    </r>
  </si>
  <si>
    <r>
      <rPr>
        <sz val="16"/>
        <rFont val="標楷體"/>
        <family val="4"/>
      </rPr>
      <t>附：各類金融機構應收保證款項統計表</t>
    </r>
  </si>
  <si>
    <r>
      <rPr>
        <sz val="11"/>
        <rFont val="標楷體"/>
        <family val="4"/>
      </rPr>
      <t>合</t>
    </r>
    <r>
      <rPr>
        <sz val="11"/>
        <rFont val="Times New Roman"/>
        <family val="1"/>
      </rPr>
      <t xml:space="preserve">    </t>
    </r>
    <r>
      <rPr>
        <sz val="11"/>
        <rFont val="標楷體"/>
        <family val="4"/>
      </rPr>
      <t>計</t>
    </r>
  </si>
  <si>
    <r>
      <t xml:space="preserve">       102</t>
    </r>
    <r>
      <rPr>
        <sz val="14"/>
        <rFont val="標楷體"/>
        <family val="4"/>
      </rPr>
      <t>年底全體金融機構保證總餘額</t>
    </r>
    <r>
      <rPr>
        <sz val="14"/>
        <rFont val="Times New Roman"/>
        <family val="1"/>
      </rPr>
      <t xml:space="preserve"> 1,667,691 </t>
    </r>
    <r>
      <rPr>
        <sz val="14"/>
        <rFont val="標楷體"/>
        <family val="4"/>
      </rPr>
      <t>百萬元，較上年底增加</t>
    </r>
    <r>
      <rPr>
        <sz val="14"/>
        <rFont val="Times New Roman"/>
        <family val="1"/>
      </rPr>
      <t>108,420</t>
    </r>
    <r>
      <rPr>
        <sz val="14"/>
        <rFont val="標楷體"/>
        <family val="4"/>
      </rPr>
      <t>百</t>
    </r>
  </si>
  <si>
    <r>
      <rPr>
        <sz val="14"/>
        <rFont val="標楷體"/>
        <family val="4"/>
      </rPr>
      <t>萬元。各類金融機構中，以本國銀行保證餘額</t>
    </r>
    <r>
      <rPr>
        <sz val="14"/>
        <rFont val="Times New Roman"/>
        <family val="1"/>
      </rPr>
      <t xml:space="preserve"> 1,078,972</t>
    </r>
    <r>
      <rPr>
        <sz val="14"/>
        <rFont val="標楷體"/>
        <family val="4"/>
      </rPr>
      <t>百萬元，占保證總餘額</t>
    </r>
    <r>
      <rPr>
        <sz val="14"/>
        <rFont val="Times New Roman"/>
        <family val="1"/>
      </rPr>
      <t xml:space="preserve"> </t>
    </r>
  </si>
  <si>
    <r>
      <t>64.7%</t>
    </r>
    <r>
      <rPr>
        <sz val="14"/>
        <rFont val="標楷體"/>
        <family val="4"/>
      </rPr>
      <t>為最多；票券金融公司</t>
    </r>
    <r>
      <rPr>
        <sz val="14"/>
        <rFont val="Times New Roman"/>
        <family val="1"/>
      </rPr>
      <t xml:space="preserve">433,675 </t>
    </r>
    <r>
      <rPr>
        <sz val="14"/>
        <rFont val="標楷體"/>
        <family val="4"/>
      </rPr>
      <t>百萬元占</t>
    </r>
    <r>
      <rPr>
        <sz val="14"/>
        <rFont val="Times New Roman"/>
        <family val="1"/>
      </rPr>
      <t>26.0</t>
    </r>
    <r>
      <rPr>
        <sz val="14"/>
        <rFont val="標楷體"/>
        <family val="4"/>
      </rPr>
      <t>％次之。</t>
    </r>
  </si>
  <si>
    <r>
      <t xml:space="preserve">       </t>
    </r>
    <r>
      <rPr>
        <sz val="14"/>
        <rFont val="標楷體"/>
        <family val="4"/>
      </rPr>
      <t>與上年底比較，本國銀行增加</t>
    </r>
    <r>
      <rPr>
        <sz val="14"/>
        <rFont val="Times New Roman"/>
        <family val="1"/>
      </rPr>
      <t>52,883</t>
    </r>
    <r>
      <rPr>
        <sz val="14"/>
        <rFont val="標楷體"/>
        <family val="4"/>
      </rPr>
      <t>百萬元為最多，票券金融公司增加</t>
    </r>
  </si>
  <si>
    <r>
      <t>37,952</t>
    </r>
    <r>
      <rPr>
        <sz val="14"/>
        <rFont val="標楷體"/>
        <family val="4"/>
      </rPr>
      <t>百萬元次之，外國銀行在台分行及票券金融公司分別成長</t>
    </r>
    <r>
      <rPr>
        <sz val="14"/>
        <rFont val="Times New Roman"/>
        <family val="1"/>
      </rPr>
      <t>12.8</t>
    </r>
    <r>
      <rPr>
        <sz val="14"/>
        <rFont val="標楷體"/>
        <family val="4"/>
      </rPr>
      <t>％及</t>
    </r>
    <r>
      <rPr>
        <sz val="14"/>
        <rFont val="Times New Roman"/>
        <family val="1"/>
      </rPr>
      <t>9.6%</t>
    </r>
    <r>
      <rPr>
        <sz val="14"/>
        <rFont val="標楷體"/>
        <family val="4"/>
      </rPr>
      <t>，</t>
    </r>
  </si>
  <si>
    <r>
      <rPr>
        <sz val="16"/>
        <rFont val="標楷體"/>
        <family val="4"/>
      </rPr>
      <t>五、承兌業務</t>
    </r>
  </si>
  <si>
    <r>
      <t xml:space="preserve">   102</t>
    </r>
    <r>
      <rPr>
        <sz val="14"/>
        <rFont val="標楷體"/>
        <family val="4"/>
      </rPr>
      <t>年底全體金融機構應收承兌票款總餘額</t>
    </r>
    <r>
      <rPr>
        <sz val="14"/>
        <rFont val="Times New Roman"/>
        <family val="1"/>
      </rPr>
      <t xml:space="preserve">90,049 </t>
    </r>
    <r>
      <rPr>
        <sz val="14"/>
        <rFont val="標楷體"/>
        <family val="4"/>
      </rPr>
      <t>百萬元，較上年底增加</t>
    </r>
    <r>
      <rPr>
        <sz val="14"/>
        <rFont val="Times New Roman"/>
        <family val="1"/>
      </rPr>
      <t xml:space="preserve"> 12,324 </t>
    </r>
  </si>
  <si>
    <r>
      <rPr>
        <sz val="14"/>
        <rFont val="標楷體"/>
        <family val="4"/>
      </rPr>
      <t>百萬元或</t>
    </r>
    <r>
      <rPr>
        <sz val="14"/>
        <rFont val="Times New Roman"/>
        <family val="1"/>
      </rPr>
      <t>15.9</t>
    </r>
    <r>
      <rPr>
        <sz val="14"/>
        <rFont val="標楷體"/>
        <family val="4"/>
      </rPr>
      <t>％。其中本國銀行</t>
    </r>
    <r>
      <rPr>
        <sz val="14"/>
        <rFont val="Times New Roman"/>
        <family val="1"/>
      </rPr>
      <t xml:space="preserve">76,550 </t>
    </r>
    <r>
      <rPr>
        <sz val="14"/>
        <rFont val="標楷體"/>
        <family val="4"/>
      </rPr>
      <t>百萬元，占承兌總餘額之</t>
    </r>
    <r>
      <rPr>
        <sz val="14"/>
        <rFont val="Times New Roman"/>
        <family val="1"/>
      </rPr>
      <t>85.0</t>
    </r>
    <r>
      <rPr>
        <sz val="14"/>
        <rFont val="標楷體"/>
        <family val="4"/>
      </rPr>
      <t>％為最多；其</t>
    </r>
  </si>
  <si>
    <r>
      <rPr>
        <sz val="14"/>
        <rFont val="標楷體"/>
        <family val="4"/>
      </rPr>
      <t>餘為外國銀行在台分行</t>
    </r>
    <r>
      <rPr>
        <sz val="14"/>
        <rFont val="Times New Roman"/>
        <family val="1"/>
      </rPr>
      <t xml:space="preserve">13,499 </t>
    </r>
    <r>
      <rPr>
        <sz val="14"/>
        <rFont val="標楷體"/>
        <family val="4"/>
      </rPr>
      <t>百萬元占</t>
    </r>
    <r>
      <rPr>
        <sz val="14"/>
        <rFont val="Times New Roman"/>
        <family val="1"/>
      </rPr>
      <t xml:space="preserve"> 15.0</t>
    </r>
    <r>
      <rPr>
        <sz val="14"/>
        <rFont val="標楷體"/>
        <family val="4"/>
      </rPr>
      <t>％。</t>
    </r>
  </si>
  <si>
    <r>
      <t xml:space="preserve">   </t>
    </r>
    <r>
      <rPr>
        <sz val="14"/>
        <rFont val="標楷體"/>
        <family val="4"/>
      </rPr>
      <t>與上年底比較，本國銀行增加</t>
    </r>
    <r>
      <rPr>
        <sz val="14"/>
        <rFont val="Times New Roman"/>
        <family val="1"/>
      </rPr>
      <t>8,002</t>
    </r>
    <r>
      <rPr>
        <sz val="14"/>
        <rFont val="標楷體"/>
        <family val="4"/>
      </rPr>
      <t>百萬元或</t>
    </r>
    <r>
      <rPr>
        <sz val="14"/>
        <rFont val="Times New Roman"/>
        <family val="1"/>
      </rPr>
      <t>11.7</t>
    </r>
    <r>
      <rPr>
        <sz val="14"/>
        <rFont val="標楷體"/>
        <family val="4"/>
      </rPr>
      <t>％，外國銀行在台分行則增加</t>
    </r>
  </si>
  <si>
    <r>
      <rPr>
        <sz val="14"/>
        <rFont val="標楷體"/>
        <family val="4"/>
      </rPr>
      <t>附：各類金融機構應收承兌票款統計表</t>
    </r>
  </si>
  <si>
    <r>
      <rPr>
        <sz val="16"/>
        <rFont val="標楷體"/>
        <family val="4"/>
      </rPr>
      <t>六、稅前純益</t>
    </r>
  </si>
  <si>
    <r>
      <rPr>
        <sz val="16"/>
        <rFont val="標楷體"/>
        <family val="4"/>
      </rPr>
      <t>附：各類金融機構稅前純益統計表</t>
    </r>
  </si>
  <si>
    <r>
      <rPr>
        <sz val="13"/>
        <rFont val="標楷體"/>
        <family val="4"/>
      </rPr>
      <t>機構別</t>
    </r>
  </si>
  <si>
    <r>
      <t>102</t>
    </r>
    <r>
      <rPr>
        <sz val="13"/>
        <rFont val="標楷體"/>
        <family val="4"/>
      </rPr>
      <t>年</t>
    </r>
  </si>
  <si>
    <r>
      <t>101</t>
    </r>
    <r>
      <rPr>
        <sz val="13"/>
        <rFont val="標楷體"/>
        <family val="4"/>
      </rPr>
      <t>年</t>
    </r>
  </si>
  <si>
    <r>
      <rPr>
        <sz val="13"/>
        <rFont val="標楷體"/>
        <family val="4"/>
      </rPr>
      <t>比較增減</t>
    </r>
  </si>
  <si>
    <r>
      <rPr>
        <sz val="13"/>
        <rFont val="標楷體"/>
        <family val="4"/>
      </rPr>
      <t>合計</t>
    </r>
  </si>
  <si>
    <r>
      <rPr>
        <sz val="13"/>
        <rFont val="標楷體"/>
        <family val="4"/>
      </rPr>
      <t>金額</t>
    </r>
  </si>
  <si>
    <r>
      <rPr>
        <sz val="12"/>
        <rFont val="標楷體"/>
        <family val="4"/>
      </rPr>
      <t>本國銀行</t>
    </r>
  </si>
  <si>
    <r>
      <rPr>
        <sz val="12"/>
        <rFont val="標楷體"/>
        <family val="4"/>
      </rPr>
      <t>信託投資公司</t>
    </r>
  </si>
  <si>
    <r>
      <rPr>
        <sz val="12"/>
        <rFont val="標楷體"/>
        <family val="4"/>
      </rPr>
      <t>外國銀行在台分行</t>
    </r>
  </si>
  <si>
    <r>
      <rPr>
        <sz val="12"/>
        <rFont val="標楷體"/>
        <family val="4"/>
      </rPr>
      <t>信用合作社</t>
    </r>
  </si>
  <si>
    <r>
      <rPr>
        <sz val="12"/>
        <rFont val="標楷體"/>
        <family val="4"/>
      </rPr>
      <t>農會信用部</t>
    </r>
  </si>
  <si>
    <r>
      <rPr>
        <sz val="12"/>
        <rFont val="標楷體"/>
        <family val="4"/>
      </rPr>
      <t>漁會信用部</t>
    </r>
  </si>
  <si>
    <r>
      <rPr>
        <sz val="12"/>
        <rFont val="標楷體"/>
        <family val="4"/>
      </rPr>
      <t>票券金融公司</t>
    </r>
  </si>
  <si>
    <r>
      <rPr>
        <sz val="12"/>
        <rFont val="標楷體"/>
        <family val="4"/>
      </rPr>
      <t>證券金融公司</t>
    </r>
  </si>
  <si>
    <r>
      <rPr>
        <sz val="12"/>
        <rFont val="標楷體"/>
        <family val="4"/>
      </rPr>
      <t>保險公司</t>
    </r>
  </si>
  <si>
    <r>
      <t xml:space="preserve">    102</t>
    </r>
    <r>
      <rPr>
        <sz val="14"/>
        <rFont val="標楷體"/>
        <family val="4"/>
      </rPr>
      <t>年全體金融機構稅前純益總額</t>
    </r>
    <r>
      <rPr>
        <sz val="14"/>
        <rFont val="Times New Roman"/>
        <family val="1"/>
      </rPr>
      <t xml:space="preserve"> 384,649</t>
    </r>
    <r>
      <rPr>
        <sz val="14"/>
        <rFont val="標楷體"/>
        <family val="4"/>
      </rPr>
      <t>百萬元，較上年稅前純益增加</t>
    </r>
    <r>
      <rPr>
        <sz val="14"/>
        <rFont val="Times New Roman"/>
        <family val="1"/>
      </rPr>
      <t xml:space="preserve"> </t>
    </r>
  </si>
  <si>
    <r>
      <t xml:space="preserve">50,206 </t>
    </r>
    <r>
      <rPr>
        <sz val="14"/>
        <rFont val="標楷體"/>
        <family val="4"/>
      </rPr>
      <t>百萬元。</t>
    </r>
  </si>
  <si>
    <r>
      <t xml:space="preserve">     </t>
    </r>
    <r>
      <rPr>
        <sz val="14"/>
        <rFont val="標楷體"/>
        <family val="4"/>
      </rPr>
      <t>各類金融機構中，以本國銀行稅前純益達</t>
    </r>
    <r>
      <rPr>
        <sz val="14"/>
        <rFont val="Times New Roman"/>
        <family val="1"/>
      </rPr>
      <t>270,538</t>
    </r>
    <r>
      <rPr>
        <sz val="14"/>
        <rFont val="標楷體"/>
        <family val="4"/>
      </rPr>
      <t>百萬元為最多，保險公</t>
    </r>
  </si>
  <si>
    <r>
      <rPr>
        <sz val="14"/>
        <rFont val="標楷體"/>
        <family val="4"/>
      </rPr>
      <t>司</t>
    </r>
    <r>
      <rPr>
        <sz val="14"/>
        <rFont val="Times New Roman"/>
        <family val="1"/>
      </rPr>
      <t>80,227</t>
    </r>
    <r>
      <rPr>
        <sz val="14"/>
        <rFont val="標楷體"/>
        <family val="4"/>
      </rPr>
      <t>百萬元次之，外國銀行在台分行</t>
    </r>
    <r>
      <rPr>
        <sz val="14"/>
        <rFont val="Times New Roman"/>
        <family val="1"/>
      </rPr>
      <t>16,293</t>
    </r>
    <r>
      <rPr>
        <sz val="14"/>
        <rFont val="標楷體"/>
        <family val="4"/>
      </rPr>
      <t>百萬元再次之。</t>
    </r>
  </si>
  <si>
    <r>
      <t xml:space="preserve">    </t>
    </r>
    <r>
      <rPr>
        <sz val="14"/>
        <rFont val="標楷體"/>
        <family val="4"/>
      </rPr>
      <t>與上年比較，保險公司增加</t>
    </r>
    <r>
      <rPr>
        <sz val="14"/>
        <rFont val="Times New Roman"/>
        <family val="1"/>
      </rPr>
      <t xml:space="preserve"> 29,510</t>
    </r>
    <r>
      <rPr>
        <sz val="14"/>
        <rFont val="標楷體"/>
        <family val="4"/>
      </rPr>
      <t>百萬元為最多，本國銀行增加</t>
    </r>
    <r>
      <rPr>
        <sz val="14"/>
        <rFont val="Times New Roman"/>
        <family val="1"/>
      </rPr>
      <t>16,309</t>
    </r>
    <r>
      <rPr>
        <sz val="14"/>
        <rFont val="標楷體"/>
        <family val="4"/>
      </rPr>
      <t>百</t>
    </r>
  </si>
  <si>
    <r>
      <rPr>
        <sz val="14"/>
        <rFont val="標楷體"/>
        <family val="4"/>
      </rPr>
      <t>萬元次之，外國銀行在台分行增加</t>
    </r>
    <r>
      <rPr>
        <sz val="14"/>
        <rFont val="Times New Roman"/>
        <family val="1"/>
      </rPr>
      <t>3,146</t>
    </r>
    <r>
      <rPr>
        <sz val="14"/>
        <rFont val="標楷體"/>
        <family val="4"/>
      </rPr>
      <t>百萬元再次之。</t>
    </r>
  </si>
  <si>
    <r>
      <rPr>
        <sz val="12"/>
        <rFont val="標楷體"/>
        <family val="4"/>
      </rPr>
      <t>單位：新臺幣百萬元</t>
    </r>
  </si>
  <si>
    <r>
      <rPr>
        <sz val="12"/>
        <rFont val="標楷體"/>
        <family val="4"/>
      </rPr>
      <t>產物保險公司</t>
    </r>
  </si>
  <si>
    <r>
      <rPr>
        <sz val="12"/>
        <rFont val="標楷體"/>
        <family val="4"/>
      </rPr>
      <t>人壽保險公司</t>
    </r>
  </si>
  <si>
    <r>
      <t xml:space="preserve">     </t>
    </r>
    <r>
      <rPr>
        <sz val="14"/>
        <rFont val="標楷體"/>
        <family val="4"/>
      </rPr>
      <t>與上年比較，人壽保險公司增加</t>
    </r>
    <r>
      <rPr>
        <sz val="14"/>
        <rFont val="Times New Roman"/>
        <family val="1"/>
      </rPr>
      <t>3.5</t>
    </r>
    <r>
      <rPr>
        <sz val="14"/>
        <rFont val="標楷體"/>
        <family val="4"/>
      </rPr>
      <t>個百分點為最多，信用合作社</t>
    </r>
  </si>
  <si>
    <r>
      <rPr>
        <sz val="14"/>
        <rFont val="標楷體"/>
        <family val="4"/>
      </rPr>
      <t>漁會信用部減少</t>
    </r>
    <r>
      <rPr>
        <sz val="14"/>
        <rFont val="Times New Roman"/>
        <family val="1"/>
      </rPr>
      <t>1</t>
    </r>
    <r>
      <rPr>
        <sz val="14"/>
        <rFont val="標楷體"/>
        <family val="4"/>
      </rPr>
      <t>個百分點最多，證券金融公司減少</t>
    </r>
    <r>
      <rPr>
        <sz val="14"/>
        <rFont val="Times New Roman"/>
        <family val="1"/>
      </rPr>
      <t>0.7</t>
    </r>
    <r>
      <rPr>
        <sz val="14"/>
        <rFont val="標楷體"/>
        <family val="4"/>
      </rPr>
      <t>個百分點次之。</t>
    </r>
  </si>
  <si>
    <r>
      <rPr>
        <sz val="14"/>
        <rFont val="標楷體"/>
        <family val="4"/>
      </rPr>
      <t>單位：</t>
    </r>
    <r>
      <rPr>
        <sz val="14"/>
        <rFont val="Times New Roman"/>
        <family val="1"/>
      </rPr>
      <t>%</t>
    </r>
  </si>
  <si>
    <r>
      <rPr>
        <sz val="14"/>
        <rFont val="標楷體"/>
        <family val="4"/>
      </rPr>
      <t>總餘額</t>
    </r>
    <r>
      <rPr>
        <sz val="14"/>
        <rFont val="Times New Roman"/>
        <family val="1"/>
      </rPr>
      <t>53.6%</t>
    </r>
    <r>
      <rPr>
        <sz val="14"/>
        <rFont val="標楷體"/>
        <family val="4"/>
      </rPr>
      <t>為最多，其次為本國銀行</t>
    </r>
    <r>
      <rPr>
        <sz val="14"/>
        <rFont val="Times New Roman"/>
        <family val="1"/>
      </rPr>
      <t>8,294,302</t>
    </r>
    <r>
      <rPr>
        <sz val="14"/>
        <rFont val="標楷體"/>
        <family val="4"/>
      </rPr>
      <t>百萬元占</t>
    </r>
    <r>
      <rPr>
        <sz val="14"/>
        <rFont val="Times New Roman"/>
        <family val="1"/>
      </rPr>
      <t>39.3%</t>
    </r>
    <r>
      <rPr>
        <sz val="14"/>
        <rFont val="標楷體"/>
        <family val="4"/>
      </rPr>
      <t>。</t>
    </r>
  </si>
  <si>
    <r>
      <t xml:space="preserve">       3.R</t>
    </r>
    <r>
      <rPr>
        <sz val="10"/>
        <rFont val="標楷體"/>
        <family val="4"/>
      </rPr>
      <t>系修正數字，以下各表均同。</t>
    </r>
  </si>
  <si>
    <r>
      <rPr>
        <sz val="16"/>
        <rFont val="標楷體"/>
        <family val="4"/>
      </rPr>
      <t>七、權益報酬率</t>
    </r>
  </si>
  <si>
    <r>
      <rPr>
        <sz val="16"/>
        <rFont val="標楷體"/>
        <family val="4"/>
      </rPr>
      <t>附：各類金融機構權益報酬率</t>
    </r>
  </si>
  <si>
    <r>
      <t xml:space="preserve">     102</t>
    </r>
    <r>
      <rPr>
        <sz val="14"/>
        <rFont val="標楷體"/>
        <family val="4"/>
      </rPr>
      <t>年各類金融機構權益報酬率以外國銀行在台分行</t>
    </r>
    <r>
      <rPr>
        <sz val="14"/>
        <rFont val="Times New Roman"/>
        <family val="1"/>
      </rPr>
      <t>22.0</t>
    </r>
    <r>
      <rPr>
        <sz val="14"/>
        <rFont val="標楷體"/>
        <family val="4"/>
      </rPr>
      <t>％為最高，</t>
    </r>
  </si>
  <si>
    <r>
      <rPr>
        <sz val="14"/>
        <rFont val="標楷體"/>
        <family val="4"/>
      </rPr>
      <t>產物保險公司</t>
    </r>
    <r>
      <rPr>
        <sz val="14"/>
        <rFont val="Times New Roman"/>
        <family val="1"/>
      </rPr>
      <t>16.5%</t>
    </r>
    <r>
      <rPr>
        <sz val="14"/>
        <rFont val="標楷體"/>
        <family val="4"/>
      </rPr>
      <t>次之。</t>
    </r>
  </si>
  <si>
    <r>
      <t xml:space="preserve">2,108,983 </t>
    </r>
    <r>
      <rPr>
        <sz val="14"/>
        <rFont val="標楷體"/>
        <family val="4"/>
      </rPr>
      <t>百萬元為最多，農會信用部增加</t>
    </r>
    <r>
      <rPr>
        <sz val="14"/>
        <rFont val="Times New Roman"/>
        <family val="1"/>
      </rPr>
      <t>58,865</t>
    </r>
    <r>
      <rPr>
        <sz val="14"/>
        <rFont val="標楷體"/>
        <family val="4"/>
      </rPr>
      <t>百萬元次之。漁會信用部及本</t>
    </r>
  </si>
  <si>
    <r>
      <rPr>
        <sz val="12"/>
        <rFont val="標楷體"/>
        <family val="4"/>
      </rPr>
      <t>註</t>
    </r>
    <r>
      <rPr>
        <sz val="12"/>
        <rFont val="Times New Roman"/>
        <family val="1"/>
      </rPr>
      <t>:</t>
    </r>
    <r>
      <rPr>
        <sz val="12"/>
        <rFont val="標楷體"/>
        <family val="4"/>
      </rPr>
      <t>自</t>
    </r>
    <r>
      <rPr>
        <sz val="12"/>
        <rFont val="Times New Roman"/>
        <family val="1"/>
      </rPr>
      <t>102</t>
    </r>
    <r>
      <rPr>
        <sz val="12"/>
        <rFont val="標楷體"/>
        <family val="4"/>
      </rPr>
      <t>年起各金融機構除信用合作社及農漁會信用部外，均已適用國際財務報導準則</t>
    </r>
    <r>
      <rPr>
        <sz val="12"/>
        <rFont val="Times New Roman"/>
        <family val="1"/>
      </rPr>
      <t>(IFRSs)</t>
    </r>
    <r>
      <rPr>
        <sz val="12"/>
        <rFont val="標楷體"/>
        <family val="4"/>
      </rPr>
      <t>，</t>
    </r>
  </si>
  <si>
    <r>
      <t xml:space="preserve">     101</t>
    </r>
    <r>
      <rPr>
        <sz val="12"/>
        <rFont val="標楷體"/>
        <family val="4"/>
      </rPr>
      <t>年資料亦配合調整，以下各表均同。</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</si>
</sst>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
    <numFmt numFmtId="186" formatCode="#,##0_);\(\-#,##0\)"/>
    <numFmt numFmtId="187" formatCode="#,##0_);\-#,##0"/>
    <numFmt numFmtId="188" formatCode="#,##0.0_);\-#,##0.0"/>
    <numFmt numFmtId="189" formatCode="#,##0.0"/>
    <numFmt numFmtId="190" formatCode="#,##0.0_);\(#,##0.0\)"/>
    <numFmt numFmtId="191" formatCode="0.0_);[Red]\(0.0\)"/>
    <numFmt numFmtId="192" formatCode="0.0_ "/>
    <numFmt numFmtId="193" formatCode="#,##0_ "/>
    <numFmt numFmtId="194" formatCode="_(* #,##0.0_);_(* \(#,##0.0\);_(* &quot;-&quot;??_);_(@_)"/>
    <numFmt numFmtId="195" formatCode="_(* #,##0_);_(* \(#,##0\);_(* &quot;-&quot;??_);_(@_)"/>
    <numFmt numFmtId="196" formatCode="0.00_);[Red]\(0.00\)"/>
    <numFmt numFmtId="197" formatCode="0.00_ "/>
    <numFmt numFmtId="198" formatCode="#,##0.0_ "/>
    <numFmt numFmtId="199" formatCode="0_);[Red]\(0\)"/>
    <numFmt numFmtId="200" formatCode="#,##0_);[Red]\(#,##0\)"/>
    <numFmt numFmtId="201" formatCode="&quot;Yes&quot;;&quot;Yes&quot;;&quot;No&quot;"/>
    <numFmt numFmtId="202" formatCode="&quot;True&quot;;&quot;True&quot;;&quot;False&quot;"/>
    <numFmt numFmtId="203" formatCode="&quot;On&quot;;&quot;On&quot;;&quot;Off&quot;"/>
    <numFmt numFmtId="204" formatCode="[$€-2]\ #,##0.00_);[Red]\([$€-2]\ #,##0.00\)"/>
  </numFmts>
  <fonts count="72">
    <font>
      <sz val="12"/>
      <name val="Times New Roman"/>
      <family val="1"/>
    </font>
    <font>
      <b/>
      <sz val="12"/>
      <name val="Times New Roman"/>
      <family val="1"/>
    </font>
    <font>
      <i/>
      <sz val="12"/>
      <name val="Times New Roman"/>
      <family val="1"/>
    </font>
    <font>
      <b/>
      <i/>
      <sz val="12"/>
      <name val="Times New Roman"/>
      <family val="1"/>
    </font>
    <font>
      <sz val="12"/>
      <name val="華康楷書體W5"/>
      <family val="1"/>
    </font>
    <font>
      <sz val="10"/>
      <name val="Times New Roman"/>
      <family val="1"/>
    </font>
    <font>
      <sz val="13"/>
      <name val="Times New Roman"/>
      <family val="1"/>
    </font>
    <font>
      <sz val="9"/>
      <name val="新細明體"/>
      <family val="1"/>
    </font>
    <font>
      <sz val="12"/>
      <name val="新細明體"/>
      <family val="1"/>
    </font>
    <font>
      <sz val="14"/>
      <name val="Times New Roman"/>
      <family val="1"/>
    </font>
    <font>
      <sz val="11"/>
      <name val="Times New Roman"/>
      <family val="1"/>
    </font>
    <font>
      <sz val="12"/>
      <name val="細明體"/>
      <family val="3"/>
    </font>
    <font>
      <sz val="16"/>
      <name val="Times New Roman"/>
      <family val="1"/>
    </font>
    <font>
      <u val="single"/>
      <sz val="9"/>
      <color indexed="12"/>
      <name val="Times New Roman"/>
      <family val="1"/>
    </font>
    <font>
      <u val="single"/>
      <sz val="9"/>
      <color indexed="36"/>
      <name val="Times New Roman"/>
      <family val="1"/>
    </font>
    <font>
      <sz val="14"/>
      <name val="標楷體"/>
      <family val="4"/>
    </font>
    <font>
      <sz val="11"/>
      <name val="標楷體"/>
      <family val="4"/>
    </font>
    <font>
      <sz val="12"/>
      <name val="標楷體"/>
      <family val="4"/>
    </font>
    <font>
      <sz val="10"/>
      <name val="標楷體"/>
      <family val="4"/>
    </font>
    <font>
      <sz val="11"/>
      <color indexed="10"/>
      <name val="Times New Roman"/>
      <family val="1"/>
    </font>
    <font>
      <sz val="14"/>
      <color indexed="10"/>
      <name val="Times New Roman"/>
      <family val="1"/>
    </font>
    <font>
      <sz val="16"/>
      <color indexed="10"/>
      <name val="Times New Roman"/>
      <family val="1"/>
    </font>
    <font>
      <sz val="12"/>
      <color indexed="10"/>
      <name val="Times New Roman"/>
      <family val="1"/>
    </font>
    <font>
      <sz val="16"/>
      <name val="標楷體"/>
      <family val="4"/>
    </font>
    <font>
      <sz val="11"/>
      <color indexed="10"/>
      <name val="標楷體"/>
      <family val="4"/>
    </font>
    <font>
      <sz val="13"/>
      <name val="標楷體"/>
      <family val="4"/>
    </font>
    <font>
      <sz val="12"/>
      <color indexed="8"/>
      <name val="Times New Roman"/>
      <family val="1"/>
    </font>
    <font>
      <sz val="10"/>
      <color indexed="8"/>
      <name val="Times New Roman"/>
      <family val="1"/>
    </font>
    <font>
      <sz val="7"/>
      <color indexed="8"/>
      <name val="標楷體"/>
      <family val="4"/>
    </font>
    <font>
      <sz val="11"/>
      <color indexed="8"/>
      <name val="標楷體"/>
      <family val="4"/>
    </font>
    <font>
      <sz val="10"/>
      <color indexed="8"/>
      <name val="標楷體"/>
      <family val="4"/>
    </font>
    <font>
      <sz val="11"/>
      <color indexed="8"/>
      <name val="Times New Roman"/>
      <family val="1"/>
    </font>
    <font>
      <sz val="8"/>
      <color indexed="8"/>
      <name val="Times New Roman"/>
      <family val="1"/>
    </font>
    <font>
      <sz val="8"/>
      <color indexed="8"/>
      <name val="標楷體"/>
      <family val="4"/>
    </font>
    <font>
      <sz val="9"/>
      <name val="細明體"/>
      <family val="3"/>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0"/>
      <color indexed="10"/>
      <name val="Times New Roman"/>
      <family val="1"/>
    </font>
    <font>
      <b/>
      <sz val="16"/>
      <color indexed="8"/>
      <name val="標楷體"/>
      <family val="4"/>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0" borderId="0" applyNumberFormat="0" applyFill="0" applyBorder="0" applyAlignment="0" applyProtection="0"/>
    <xf numFmtId="0" fontId="56" fillId="20" borderId="0" applyNumberFormat="0" applyBorder="0" applyAlignment="0" applyProtection="0"/>
    <xf numFmtId="0" fontId="57" fillId="0" borderId="1" applyNumberFormat="0" applyFill="0" applyAlignment="0" applyProtection="0"/>
    <xf numFmtId="0" fontId="58" fillId="21" borderId="0" applyNumberFormat="0" applyBorder="0" applyAlignment="0" applyProtection="0"/>
    <xf numFmtId="9" fontId="0" fillId="0" borderId="0" applyFont="0" applyFill="0" applyBorder="0" applyAlignment="0" applyProtection="0"/>
    <xf numFmtId="0" fontId="59"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60" fillId="0" borderId="3" applyNumberFormat="0" applyFill="0" applyAlignment="0" applyProtection="0"/>
    <xf numFmtId="0" fontId="0" fillId="23" borderId="4" applyNumberFormat="0" applyFont="0" applyAlignment="0" applyProtection="0"/>
    <xf numFmtId="0" fontId="13" fillId="0" borderId="0" applyNumberFormat="0" applyFill="0" applyBorder="0" applyAlignment="0" applyProtection="0"/>
    <xf numFmtId="0" fontId="61"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2" applyNumberFormat="0" applyAlignment="0" applyProtection="0"/>
    <xf numFmtId="0" fontId="67" fillId="22" borderId="8" applyNumberFormat="0" applyAlignment="0" applyProtection="0"/>
    <xf numFmtId="0" fontId="68" fillId="31" borderId="9" applyNumberFormat="0" applyAlignment="0" applyProtection="0"/>
    <xf numFmtId="0" fontId="69" fillId="32" borderId="0" applyNumberFormat="0" applyBorder="0" applyAlignment="0" applyProtection="0"/>
    <xf numFmtId="0" fontId="70" fillId="0" borderId="0" applyNumberFormat="0" applyFill="0" applyBorder="0" applyAlignment="0" applyProtection="0"/>
  </cellStyleXfs>
  <cellXfs count="144">
    <xf numFmtId="0" fontId="0" fillId="0" borderId="0" xfId="0" applyAlignment="1">
      <alignment/>
    </xf>
    <xf numFmtId="3" fontId="0" fillId="0" borderId="0" xfId="0" applyNumberFormat="1" applyAlignment="1">
      <alignment/>
    </xf>
    <xf numFmtId="0" fontId="6" fillId="0" borderId="10" xfId="0" applyFont="1" applyBorder="1" applyAlignment="1">
      <alignment/>
    </xf>
    <xf numFmtId="0" fontId="8" fillId="0" borderId="0" xfId="0" applyFont="1" applyAlignment="1">
      <alignment/>
    </xf>
    <xf numFmtId="0" fontId="9" fillId="0" borderId="0" xfId="0" applyFont="1" applyAlignment="1">
      <alignment/>
    </xf>
    <xf numFmtId="193" fontId="0" fillId="0" borderId="0" xfId="0" applyNumberFormat="1" applyAlignment="1">
      <alignment/>
    </xf>
    <xf numFmtId="0" fontId="0" fillId="0" borderId="0" xfId="0" applyAlignment="1">
      <alignment horizontal="center"/>
    </xf>
    <xf numFmtId="0" fontId="8" fillId="0" borderId="0" xfId="0" applyFont="1" applyAlignment="1">
      <alignment horizontal="center"/>
    </xf>
    <xf numFmtId="0" fontId="8" fillId="0" borderId="0" xfId="0" applyFont="1" applyAlignment="1">
      <alignment horizontal="center" wrapText="1"/>
    </xf>
    <xf numFmtId="195" fontId="0" fillId="0" borderId="0" xfId="33" applyNumberFormat="1" applyFont="1" applyAlignment="1">
      <alignment/>
    </xf>
    <xf numFmtId="3" fontId="10" fillId="0" borderId="11" xfId="0" applyNumberFormat="1" applyFont="1" applyBorder="1" applyAlignment="1">
      <alignment vertical="center"/>
    </xf>
    <xf numFmtId="185" fontId="10" fillId="0" borderId="11" xfId="0" applyNumberFormat="1" applyFont="1" applyBorder="1" applyAlignment="1">
      <alignment vertical="center"/>
    </xf>
    <xf numFmtId="3" fontId="10" fillId="0" borderId="11" xfId="0" applyNumberFormat="1" applyFont="1" applyBorder="1" applyAlignment="1">
      <alignment horizontal="right" vertical="center"/>
    </xf>
    <xf numFmtId="3" fontId="5" fillId="0" borderId="11" xfId="0" applyNumberFormat="1" applyFont="1" applyBorder="1" applyAlignment="1">
      <alignment vertical="center"/>
    </xf>
    <xf numFmtId="185" fontId="5" fillId="0" borderId="11" xfId="0" applyNumberFormat="1" applyFont="1" applyBorder="1" applyAlignment="1">
      <alignment vertical="center"/>
    </xf>
    <xf numFmtId="3" fontId="5" fillId="0" borderId="11" xfId="0" applyNumberFormat="1" applyFont="1" applyBorder="1" applyAlignment="1">
      <alignment horizontal="right" vertical="center"/>
    </xf>
    <xf numFmtId="185" fontId="12" fillId="0" borderId="0" xfId="0" applyNumberFormat="1" applyFont="1" applyAlignment="1">
      <alignment/>
    </xf>
    <xf numFmtId="0" fontId="12" fillId="0" borderId="0" xfId="0" applyFont="1" applyAlignment="1">
      <alignment/>
    </xf>
    <xf numFmtId="3" fontId="9" fillId="0" borderId="0" xfId="0" applyNumberFormat="1" applyFont="1" applyAlignment="1">
      <alignment/>
    </xf>
    <xf numFmtId="185" fontId="9" fillId="0" borderId="0" xfId="0" applyNumberFormat="1" applyFont="1" applyAlignment="1">
      <alignment/>
    </xf>
    <xf numFmtId="3" fontId="12" fillId="0" borderId="0" xfId="0" applyNumberFormat="1" applyFont="1" applyAlignment="1">
      <alignment vertical="center"/>
    </xf>
    <xf numFmtId="185" fontId="12" fillId="0" borderId="0" xfId="0" applyNumberFormat="1" applyFont="1" applyAlignment="1">
      <alignment vertical="center"/>
    </xf>
    <xf numFmtId="0" fontId="12" fillId="0" borderId="0" xfId="0" applyFont="1" applyAlignment="1">
      <alignment vertical="center"/>
    </xf>
    <xf numFmtId="0" fontId="10" fillId="0" borderId="0" xfId="0" applyFont="1" applyAlignment="1">
      <alignment/>
    </xf>
    <xf numFmtId="3" fontId="10" fillId="0" borderId="0" xfId="0" applyNumberFormat="1" applyFont="1" applyAlignment="1">
      <alignment/>
    </xf>
    <xf numFmtId="185" fontId="10" fillId="0" borderId="0" xfId="0" applyNumberFormat="1" applyFont="1" applyAlignment="1">
      <alignment/>
    </xf>
    <xf numFmtId="3" fontId="10" fillId="0" borderId="11" xfId="0" applyNumberFormat="1" applyFont="1" applyBorder="1" applyAlignment="1">
      <alignment horizontal="centerContinuous" vertical="center"/>
    </xf>
    <xf numFmtId="185" fontId="10" fillId="0" borderId="11" xfId="0" applyNumberFormat="1" applyFont="1" applyBorder="1" applyAlignment="1">
      <alignment horizontal="centerContinuous" vertical="center"/>
    </xf>
    <xf numFmtId="0" fontId="10" fillId="0" borderId="0" xfId="0" applyFont="1" applyAlignment="1">
      <alignment vertical="center"/>
    </xf>
    <xf numFmtId="3" fontId="10" fillId="0" borderId="11" xfId="0" applyNumberFormat="1" applyFont="1" applyBorder="1" applyAlignment="1">
      <alignment horizontal="center" vertical="center" wrapText="1"/>
    </xf>
    <xf numFmtId="185" fontId="10" fillId="0" borderId="11" xfId="0" applyNumberFormat="1" applyFont="1" applyBorder="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Continuous" vertical="center"/>
    </xf>
    <xf numFmtId="185" fontId="6" fillId="0" borderId="11" xfId="0" applyNumberFormat="1" applyFont="1" applyBorder="1" applyAlignment="1">
      <alignment horizontal="centerContinuous" vertical="center"/>
    </xf>
    <xf numFmtId="0" fontId="6" fillId="0" borderId="0" xfId="0" applyFont="1" applyAlignment="1">
      <alignment vertical="center"/>
    </xf>
    <xf numFmtId="185" fontId="6" fillId="0" borderId="11" xfId="0" applyNumberFormat="1" applyFont="1" applyBorder="1" applyAlignment="1">
      <alignment horizontal="center" vertical="center"/>
    </xf>
    <xf numFmtId="0" fontId="6" fillId="0" borderId="0" xfId="0" applyFont="1" applyAlignment="1">
      <alignment horizontal="center" vertical="center"/>
    </xf>
    <xf numFmtId="185" fontId="12" fillId="0" borderId="0" xfId="0" applyNumberFormat="1" applyFont="1" applyAlignment="1">
      <alignment horizontal="right"/>
    </xf>
    <xf numFmtId="190" fontId="12" fillId="0" borderId="0" xfId="0" applyNumberFormat="1" applyFont="1" applyAlignment="1">
      <alignment/>
    </xf>
    <xf numFmtId="185" fontId="9" fillId="0" borderId="0" xfId="0" applyNumberFormat="1" applyFont="1" applyAlignment="1">
      <alignment horizontal="right"/>
    </xf>
    <xf numFmtId="190" fontId="9" fillId="0" borderId="0" xfId="0" applyNumberFormat="1" applyFont="1" applyAlignment="1">
      <alignment/>
    </xf>
    <xf numFmtId="185" fontId="12" fillId="0" borderId="0" xfId="0" applyNumberFormat="1" applyFont="1" applyAlignment="1">
      <alignment horizontal="right" vertical="center"/>
    </xf>
    <xf numFmtId="190" fontId="12" fillId="0" borderId="0" xfId="0" applyNumberFormat="1" applyFont="1" applyAlignment="1">
      <alignment vertical="center"/>
    </xf>
    <xf numFmtId="185" fontId="9" fillId="0" borderId="11" xfId="0" applyNumberFormat="1" applyFont="1" applyBorder="1" applyAlignment="1">
      <alignment horizontal="right" vertical="center"/>
    </xf>
    <xf numFmtId="192" fontId="9" fillId="0" borderId="11" xfId="0" applyNumberFormat="1" applyFont="1" applyBorder="1" applyAlignment="1">
      <alignment vertical="center"/>
    </xf>
    <xf numFmtId="185" fontId="5" fillId="0" borderId="11" xfId="0" applyNumberFormat="1" applyFont="1" applyFill="1" applyBorder="1" applyAlignment="1">
      <alignment vertical="center"/>
    </xf>
    <xf numFmtId="0" fontId="5" fillId="0" borderId="0" xfId="0" applyFont="1" applyAlignment="1">
      <alignment/>
    </xf>
    <xf numFmtId="185" fontId="5" fillId="0" borderId="0" xfId="0" applyNumberFormat="1" applyFont="1" applyAlignment="1">
      <alignment/>
    </xf>
    <xf numFmtId="0" fontId="5" fillId="0" borderId="0" xfId="0" applyFont="1" applyFill="1" applyBorder="1" applyAlignment="1">
      <alignment vertical="center"/>
    </xf>
    <xf numFmtId="0" fontId="11" fillId="0" borderId="0" xfId="0" applyFont="1" applyAlignment="1">
      <alignment/>
    </xf>
    <xf numFmtId="3" fontId="0" fillId="0" borderId="0" xfId="0" applyNumberFormat="1" applyFill="1" applyAlignment="1">
      <alignment/>
    </xf>
    <xf numFmtId="185" fontId="9" fillId="0" borderId="11" xfId="0" applyNumberFormat="1" applyFont="1" applyFill="1" applyBorder="1" applyAlignment="1">
      <alignment horizontal="right" vertical="center"/>
    </xf>
    <xf numFmtId="195" fontId="0" fillId="0" borderId="0" xfId="33" applyNumberFormat="1" applyFont="1" applyFill="1" applyAlignment="1">
      <alignment/>
    </xf>
    <xf numFmtId="3" fontId="19" fillId="0" borderId="11" xfId="0" applyNumberFormat="1" applyFont="1" applyBorder="1" applyAlignment="1">
      <alignment vertical="center"/>
    </xf>
    <xf numFmtId="3" fontId="19" fillId="0" borderId="11" xfId="0" applyNumberFormat="1" applyFont="1" applyBorder="1" applyAlignment="1">
      <alignment horizontal="right" vertical="center"/>
    </xf>
    <xf numFmtId="185" fontId="19" fillId="0" borderId="11" xfId="0" applyNumberFormat="1" applyFont="1" applyBorder="1" applyAlignment="1">
      <alignment vertical="center"/>
    </xf>
    <xf numFmtId="0" fontId="19" fillId="0" borderId="0" xfId="0" applyFont="1" applyAlignment="1">
      <alignment vertical="center"/>
    </xf>
    <xf numFmtId="3" fontId="5" fillId="0" borderId="11" xfId="0" applyNumberFormat="1" applyFont="1" applyFill="1" applyBorder="1" applyAlignment="1">
      <alignment vertical="center"/>
    </xf>
    <xf numFmtId="185" fontId="21" fillId="0" borderId="0" xfId="0" applyNumberFormat="1" applyFont="1" applyAlignment="1">
      <alignment/>
    </xf>
    <xf numFmtId="185" fontId="22" fillId="0" borderId="0" xfId="0" applyNumberFormat="1" applyFont="1" applyAlignment="1">
      <alignment/>
    </xf>
    <xf numFmtId="185" fontId="21" fillId="0" borderId="0" xfId="0" applyNumberFormat="1" applyFont="1" applyAlignment="1">
      <alignment vertical="center"/>
    </xf>
    <xf numFmtId="0" fontId="22" fillId="0" borderId="0" xfId="0" applyFont="1" applyAlignment="1">
      <alignment/>
    </xf>
    <xf numFmtId="0" fontId="21" fillId="0" borderId="0" xfId="0" applyFont="1" applyAlignment="1">
      <alignment/>
    </xf>
    <xf numFmtId="0" fontId="21" fillId="0" borderId="0" xfId="0" applyFont="1" applyAlignment="1">
      <alignment vertical="center"/>
    </xf>
    <xf numFmtId="3" fontId="22" fillId="0" borderId="11" xfId="0" applyNumberFormat="1" applyFont="1" applyBorder="1" applyAlignment="1">
      <alignment vertical="center"/>
    </xf>
    <xf numFmtId="0" fontId="9" fillId="0" borderId="11" xfId="0" applyNumberFormat="1" applyFont="1" applyBorder="1" applyAlignment="1">
      <alignment horizontal="right" vertical="center"/>
    </xf>
    <xf numFmtId="3" fontId="5" fillId="0" borderId="12" xfId="0" applyNumberFormat="1" applyFont="1" applyBorder="1" applyAlignment="1">
      <alignment vertical="center"/>
    </xf>
    <xf numFmtId="3" fontId="5" fillId="0" borderId="12" xfId="0" applyNumberFormat="1" applyFont="1" applyFill="1" applyBorder="1" applyAlignment="1">
      <alignment vertical="center"/>
    </xf>
    <xf numFmtId="185" fontId="5" fillId="0" borderId="13" xfId="0" applyNumberFormat="1" applyFont="1" applyBorder="1" applyAlignment="1">
      <alignment vertical="center"/>
    </xf>
    <xf numFmtId="185" fontId="5" fillId="0" borderId="13" xfId="0" applyNumberFormat="1" applyFont="1" applyFill="1" applyBorder="1" applyAlignment="1">
      <alignment vertical="center"/>
    </xf>
    <xf numFmtId="193" fontId="0" fillId="0" borderId="0" xfId="0" applyNumberFormat="1" applyFont="1" applyAlignment="1">
      <alignment/>
    </xf>
    <xf numFmtId="0" fontId="20" fillId="0" borderId="0" xfId="0" applyFont="1" applyAlignment="1">
      <alignment/>
    </xf>
    <xf numFmtId="185" fontId="20" fillId="0" borderId="0" xfId="0" applyNumberFormat="1" applyFont="1" applyAlignment="1">
      <alignment/>
    </xf>
    <xf numFmtId="0" fontId="9" fillId="0" borderId="0" xfId="0" applyFont="1" applyAlignment="1">
      <alignment/>
    </xf>
    <xf numFmtId="185" fontId="6" fillId="0" borderId="13" xfId="0" applyNumberFormat="1" applyFont="1" applyBorder="1" applyAlignment="1">
      <alignment horizontal="center" vertical="center"/>
    </xf>
    <xf numFmtId="3" fontId="10" fillId="0" borderId="0" xfId="0" applyNumberFormat="1" applyFont="1" applyAlignment="1">
      <alignment horizontal="center" vertical="center"/>
    </xf>
    <xf numFmtId="0" fontId="8" fillId="0" borderId="0" xfId="0" applyFont="1" applyAlignment="1">
      <alignment horizontal="left"/>
    </xf>
    <xf numFmtId="192" fontId="10" fillId="0" borderId="11" xfId="0" applyNumberFormat="1" applyFont="1" applyBorder="1" applyAlignment="1">
      <alignment vertical="center"/>
    </xf>
    <xf numFmtId="3" fontId="0" fillId="0" borderId="11" xfId="0" applyNumberFormat="1" applyFont="1" applyBorder="1" applyAlignment="1">
      <alignment horizontal="centerContinuous" vertical="center"/>
    </xf>
    <xf numFmtId="0" fontId="0" fillId="0" borderId="0" xfId="0" applyFont="1" applyAlignment="1">
      <alignment/>
    </xf>
    <xf numFmtId="3" fontId="71" fillId="0" borderId="12" xfId="0" applyNumberFormat="1" applyFont="1" applyBorder="1" applyAlignment="1">
      <alignment vertical="center"/>
    </xf>
    <xf numFmtId="185" fontId="5" fillId="0" borderId="14" xfId="0" applyNumberFormat="1" applyFont="1" applyBorder="1" applyAlignment="1">
      <alignment vertical="center"/>
    </xf>
    <xf numFmtId="185" fontId="5" fillId="0" borderId="14" xfId="0" applyNumberFormat="1" applyFont="1" applyFill="1" applyBorder="1" applyAlignment="1">
      <alignment vertical="center"/>
    </xf>
    <xf numFmtId="185" fontId="0" fillId="0" borderId="13" xfId="0" applyNumberFormat="1" applyFont="1" applyBorder="1" applyAlignment="1">
      <alignment horizontal="right" vertical="center"/>
    </xf>
    <xf numFmtId="185" fontId="0" fillId="0" borderId="11" xfId="0" applyNumberFormat="1" applyFont="1" applyBorder="1" applyAlignment="1">
      <alignment horizontal="right" vertical="center"/>
    </xf>
    <xf numFmtId="185" fontId="9" fillId="0" borderId="13" xfId="0" applyNumberFormat="1" applyFont="1" applyBorder="1" applyAlignment="1">
      <alignment horizontal="right" vertical="center"/>
    </xf>
    <xf numFmtId="0" fontId="9" fillId="0" borderId="13" xfId="0" applyNumberFormat="1" applyFont="1" applyBorder="1" applyAlignment="1">
      <alignment horizontal="right" vertical="center"/>
    </xf>
    <xf numFmtId="185" fontId="9" fillId="0" borderId="13" xfId="0" applyNumberFormat="1" applyFont="1" applyFill="1" applyBorder="1" applyAlignment="1">
      <alignment horizontal="right" vertical="center"/>
    </xf>
    <xf numFmtId="185" fontId="9" fillId="0" borderId="12" xfId="0" applyNumberFormat="1" applyFont="1" applyBorder="1" applyAlignment="1">
      <alignment horizontal="right" vertical="center"/>
    </xf>
    <xf numFmtId="185" fontId="9" fillId="0" borderId="15" xfId="0" applyNumberFormat="1" applyFont="1" applyBorder="1" applyAlignment="1">
      <alignment horizontal="right" vertical="center"/>
    </xf>
    <xf numFmtId="0" fontId="9" fillId="0" borderId="12" xfId="0" applyNumberFormat="1" applyFont="1" applyBorder="1" applyAlignment="1">
      <alignment horizontal="right" vertical="center"/>
    </xf>
    <xf numFmtId="185" fontId="9" fillId="0" borderId="12" xfId="0" applyNumberFormat="1" applyFont="1" applyFill="1" applyBorder="1" applyAlignment="1">
      <alignment horizontal="right" vertical="center"/>
    </xf>
    <xf numFmtId="0" fontId="12" fillId="0" borderId="0" xfId="0" applyFont="1" applyAlignment="1">
      <alignment/>
    </xf>
    <xf numFmtId="3" fontId="0" fillId="0" borderId="0" xfId="0" applyNumberFormat="1" applyFont="1" applyAlignment="1">
      <alignment/>
    </xf>
    <xf numFmtId="185" fontId="10" fillId="0" borderId="0" xfId="0" applyNumberFormat="1" applyFont="1" applyAlignment="1">
      <alignment horizontal="right"/>
    </xf>
    <xf numFmtId="0" fontId="0" fillId="0" borderId="16" xfId="0" applyFont="1" applyBorder="1" applyAlignment="1">
      <alignment horizontal="center"/>
    </xf>
    <xf numFmtId="0" fontId="0" fillId="0" borderId="10" xfId="0" applyFont="1" applyBorder="1" applyAlignment="1">
      <alignment/>
    </xf>
    <xf numFmtId="3" fontId="10" fillId="0" borderId="11" xfId="0" applyNumberFormat="1" applyFont="1" applyBorder="1" applyAlignment="1">
      <alignment horizontal="center" vertical="center"/>
    </xf>
    <xf numFmtId="0" fontId="10" fillId="0" borderId="11" xfId="0" applyFont="1" applyBorder="1" applyAlignment="1">
      <alignment horizontal="left" vertical="center"/>
    </xf>
    <xf numFmtId="0" fontId="19" fillId="0" borderId="11" xfId="0" applyFont="1" applyBorder="1" applyAlignment="1">
      <alignment vertical="center"/>
    </xf>
    <xf numFmtId="0" fontId="10" fillId="0" borderId="11" xfId="0" applyFont="1" applyBorder="1" applyAlignment="1">
      <alignment vertical="center"/>
    </xf>
    <xf numFmtId="0" fontId="10" fillId="0" borderId="11" xfId="0" applyFont="1" applyBorder="1" applyAlignment="1">
      <alignment horizontal="center" vertical="center"/>
    </xf>
    <xf numFmtId="185" fontId="0" fillId="0" borderId="0" xfId="0" applyNumberFormat="1" applyFont="1" applyAlignment="1">
      <alignment/>
    </xf>
    <xf numFmtId="0" fontId="10" fillId="0" borderId="16" xfId="0" applyFont="1" applyBorder="1" applyAlignment="1">
      <alignment horizontal="center"/>
    </xf>
    <xf numFmtId="0" fontId="0" fillId="0" borderId="10" xfId="0" applyFont="1" applyBorder="1" applyAlignment="1">
      <alignment/>
    </xf>
    <xf numFmtId="0" fontId="5" fillId="0" borderId="17" xfId="0" applyFont="1" applyFill="1" applyBorder="1" applyAlignment="1">
      <alignment vertical="center"/>
    </xf>
    <xf numFmtId="0" fontId="9" fillId="0" borderId="0" xfId="0" applyFont="1" applyAlignment="1">
      <alignment vertical="center"/>
    </xf>
    <xf numFmtId="185" fontId="0" fillId="0" borderId="0" xfId="0" applyNumberFormat="1" applyFont="1" applyAlignment="1">
      <alignment horizontal="right"/>
    </xf>
    <xf numFmtId="0" fontId="6" fillId="0" borderId="16" xfId="0" applyFont="1" applyBorder="1" applyAlignment="1">
      <alignment horizontal="center"/>
    </xf>
    <xf numFmtId="0" fontId="6" fillId="0" borderId="11" xfId="0" applyFont="1" applyBorder="1" applyAlignment="1">
      <alignment horizontal="centerContinuous" vertical="center"/>
    </xf>
    <xf numFmtId="3" fontId="6" fillId="0" borderId="11"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0" fillId="0" borderId="11" xfId="0" applyFont="1" applyBorder="1" applyAlignment="1">
      <alignment horizontal="left" vertical="center" wrapText="1"/>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198" fontId="0" fillId="0" borderId="11" xfId="0" applyNumberFormat="1" applyFont="1" applyBorder="1" applyAlignment="1">
      <alignment horizontal="right" vertical="center"/>
    </xf>
    <xf numFmtId="0" fontId="0" fillId="0" borderId="11" xfId="0" applyFont="1" applyBorder="1" applyAlignment="1">
      <alignment vertical="center" wrapText="1"/>
    </xf>
    <xf numFmtId="49" fontId="0" fillId="0" borderId="11" xfId="0" applyNumberFormat="1" applyFont="1" applyBorder="1" applyAlignment="1">
      <alignment horizontal="right" vertical="center"/>
    </xf>
    <xf numFmtId="192" fontId="0" fillId="0" borderId="11" xfId="0" applyNumberFormat="1" applyFont="1" applyBorder="1" applyAlignment="1">
      <alignment horizontal="right" vertical="center"/>
    </xf>
    <xf numFmtId="3" fontId="0" fillId="0" borderId="11" xfId="0" applyNumberFormat="1" applyFont="1" applyFill="1" applyBorder="1" applyAlignment="1">
      <alignment vertical="center"/>
    </xf>
    <xf numFmtId="3" fontId="0" fillId="0" borderId="12" xfId="0" applyNumberFormat="1" applyFont="1" applyFill="1" applyBorder="1" applyAlignment="1">
      <alignment vertical="center"/>
    </xf>
    <xf numFmtId="0" fontId="0" fillId="0" borderId="11" xfId="0" applyFont="1" applyBorder="1" applyAlignment="1">
      <alignment horizontal="left" vertical="center"/>
    </xf>
    <xf numFmtId="0" fontId="0" fillId="0" borderId="0" xfId="0" applyFont="1" applyAlignment="1">
      <alignment wrapText="1"/>
    </xf>
    <xf numFmtId="190" fontId="9" fillId="0" borderId="0" xfId="0" applyNumberFormat="1" applyFont="1" applyAlignment="1">
      <alignment horizontal="center"/>
    </xf>
    <xf numFmtId="0" fontId="6" fillId="0" borderId="16" xfId="0" applyFont="1" applyBorder="1" applyAlignment="1">
      <alignment horizontal="center" vertical="center" wrapText="1"/>
    </xf>
    <xf numFmtId="190" fontId="6" fillId="0" borderId="11" xfId="0" applyNumberFormat="1" applyFont="1" applyBorder="1" applyAlignment="1">
      <alignment horizontal="centerContinuous" vertical="center"/>
    </xf>
    <xf numFmtId="190" fontId="0" fillId="0" borderId="0" xfId="0" applyNumberFormat="1" applyFont="1" applyAlignment="1">
      <alignment/>
    </xf>
    <xf numFmtId="3" fontId="10" fillId="0" borderId="13" xfId="0" applyNumberFormat="1" applyFont="1" applyBorder="1" applyAlignment="1">
      <alignment horizontal="center" vertical="center"/>
    </xf>
    <xf numFmtId="3" fontId="10" fillId="0" borderId="14" xfId="0" applyNumberFormat="1" applyFont="1" applyBorder="1" applyAlignment="1">
      <alignment horizontal="center" vertical="center"/>
    </xf>
    <xf numFmtId="0" fontId="0" fillId="0" borderId="12" xfId="0" applyFont="1" applyBorder="1" applyAlignment="1">
      <alignment horizontal="center" vertical="center"/>
    </xf>
    <xf numFmtId="0" fontId="10" fillId="0" borderId="13" xfId="0" applyFont="1" applyBorder="1" applyAlignment="1">
      <alignment horizontal="center" vertical="center"/>
    </xf>
    <xf numFmtId="0" fontId="0" fillId="0" borderId="14"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Fill="1" applyBorder="1" applyAlignment="1">
      <alignment vertical="center"/>
    </xf>
    <xf numFmtId="0" fontId="10" fillId="0" borderId="17" xfId="0" applyFont="1" applyBorder="1" applyAlignment="1">
      <alignment/>
    </xf>
    <xf numFmtId="0" fontId="10" fillId="0" borderId="0" xfId="0" applyFont="1" applyAlignment="1">
      <alignment/>
    </xf>
    <xf numFmtId="0" fontId="12" fillId="0" borderId="0" xfId="0" applyFont="1" applyAlignment="1">
      <alignment horizontal="center" vertical="center"/>
    </xf>
    <xf numFmtId="0" fontId="0" fillId="0" borderId="0" xfId="0" applyFont="1" applyAlignment="1">
      <alignment/>
    </xf>
    <xf numFmtId="0" fontId="9" fillId="0" borderId="0" xfId="0" applyFont="1" applyAlignment="1">
      <alignment/>
    </xf>
    <xf numFmtId="0" fontId="0" fillId="0" borderId="0" xfId="0" applyFont="1" applyAlignment="1">
      <alignment/>
    </xf>
    <xf numFmtId="0" fontId="6" fillId="0" borderId="13" xfId="0" applyFont="1" applyBorder="1" applyAlignment="1">
      <alignment horizontal="center" vertical="center"/>
    </xf>
    <xf numFmtId="0" fontId="0" fillId="0" borderId="17" xfId="0" applyFont="1" applyFill="1" applyBorder="1" applyAlignment="1">
      <alignment vertical="center" wrapText="1"/>
    </xf>
    <xf numFmtId="0" fontId="0" fillId="0" borderId="17" xfId="0" applyFont="1" applyBorder="1" applyAlignment="1">
      <alignment/>
    </xf>
    <xf numFmtId="185" fontId="6" fillId="0" borderId="13"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各類金融機構存款</a:t>
            </a:r>
          </a:p>
        </c:rich>
      </c:tx>
      <c:layout>
        <c:manualLayout>
          <c:xMode val="factor"/>
          <c:yMode val="factor"/>
          <c:x val="-0.00875"/>
          <c:y val="0"/>
        </c:manualLayout>
      </c:layout>
      <c:spPr>
        <a:noFill/>
        <a:ln>
          <a:noFill/>
        </a:ln>
      </c:spPr>
    </c:title>
    <c:plotArea>
      <c:layout>
        <c:manualLayout>
          <c:xMode val="edge"/>
          <c:yMode val="edge"/>
          <c:x val="0.00125"/>
          <c:y val="0.205"/>
          <c:w val="0.99275"/>
          <c:h val="0.778"/>
        </c:manualLayout>
      </c:layout>
      <c:barChart>
        <c:barDir val="col"/>
        <c:grouping val="clustered"/>
        <c:varyColors val="0"/>
        <c:ser>
          <c:idx val="0"/>
          <c:order val="0"/>
          <c:tx>
            <c:strRef>
              <c:f>'存款圖'!$B$51</c:f>
              <c:strCache>
                <c:ptCount val="1"/>
                <c:pt idx="0">
                  <c:v>102年</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000000"/>
                    </a:solidFill>
                    <a:latin typeface="Times New Roman"/>
                    <a:ea typeface="Times New Roman"/>
                    <a:cs typeface="Times New Roman"/>
                  </a:defRPr>
                </a:pPr>
              </a:p>
            </c:txPr>
            <c:showLegendKey val="0"/>
            <c:showVal val="1"/>
            <c:showBubbleSize val="0"/>
            <c:showCatName val="0"/>
            <c:showSerName val="0"/>
            <c:showPercent val="0"/>
          </c:dLbls>
          <c:cat>
            <c:strRef>
              <c:f>'存款圖'!$A$52:$A$57</c:f>
              <c:strCache/>
            </c:strRef>
          </c:cat>
          <c:val>
            <c:numRef>
              <c:f>'存款圖'!$B$52:$B$57</c:f>
              <c:numCache/>
            </c:numRef>
          </c:val>
        </c:ser>
        <c:ser>
          <c:idx val="1"/>
          <c:order val="1"/>
          <c:tx>
            <c:strRef>
              <c:f>'存款圖'!$C$51</c:f>
              <c:strCache>
                <c:ptCount val="1"/>
                <c:pt idx="0">
                  <c:v>101年</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Times New Roman"/>
                    <a:ea typeface="Times New Roman"/>
                    <a:cs typeface="Times New Roman"/>
                  </a:defRPr>
                </a:pPr>
              </a:p>
            </c:txPr>
            <c:showLegendKey val="0"/>
            <c:showVal val="1"/>
            <c:showBubbleSize val="0"/>
            <c:showCatName val="0"/>
            <c:showSerName val="0"/>
            <c:showPercent val="0"/>
          </c:dLbls>
          <c:cat>
            <c:strRef>
              <c:f>'存款圖'!$A$52:$A$57</c:f>
              <c:strCache/>
            </c:strRef>
          </c:cat>
          <c:val>
            <c:numRef>
              <c:f>'存款圖'!$C$52:$C$57</c:f>
              <c:numCache/>
            </c:numRef>
          </c:val>
        </c:ser>
        <c:axId val="46159830"/>
        <c:axId val="12785287"/>
      </c:barChart>
      <c:catAx>
        <c:axId val="461598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2785287"/>
        <c:crosses val="autoZero"/>
        <c:auto val="0"/>
        <c:lblOffset val="100"/>
        <c:tickLblSkip val="1"/>
        <c:noMultiLvlLbl val="0"/>
      </c:catAx>
      <c:valAx>
        <c:axId val="1278528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Times New Roman"/>
                <a:ea typeface="Times New Roman"/>
                <a:cs typeface="Times New Roman"/>
              </a:defRPr>
            </a:pPr>
          </a:p>
        </c:txPr>
        <c:crossAx val="46159830"/>
        <c:crossesAt val="1"/>
        <c:crossBetween val="between"/>
        <c:dispUnits/>
      </c:valAx>
      <c:spPr>
        <a:solidFill>
          <a:srgbClr val="FFFFFF"/>
        </a:solidFill>
        <a:ln w="12700">
          <a:solidFill>
            <a:srgbClr val="969696"/>
          </a:solidFill>
        </a:ln>
      </c:spPr>
    </c:plotArea>
    <c:legend>
      <c:legendPos val="t"/>
      <c:layout>
        <c:manualLayout>
          <c:xMode val="edge"/>
          <c:yMode val="edge"/>
          <c:x val="0.367"/>
          <c:y val="0.10875"/>
          <c:w val="0.2355"/>
          <c:h val="0.061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全體金融機構存款變動趨勢</a:t>
            </a:r>
          </a:p>
        </c:rich>
      </c:tx>
      <c:layout>
        <c:manualLayout>
          <c:xMode val="factor"/>
          <c:yMode val="factor"/>
          <c:x val="-0.01325"/>
          <c:y val="0"/>
        </c:manualLayout>
      </c:layout>
      <c:spPr>
        <a:noFill/>
        <a:ln>
          <a:noFill/>
        </a:ln>
      </c:spPr>
    </c:title>
    <c:plotArea>
      <c:layout>
        <c:manualLayout>
          <c:xMode val="edge"/>
          <c:yMode val="edge"/>
          <c:x val="0.003"/>
          <c:y val="0.14025"/>
          <c:w val="0.98975"/>
          <c:h val="0.773"/>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Times New Roman"/>
                    <a:ea typeface="Times New Roman"/>
                    <a:cs typeface="Times New Roman"/>
                  </a:defRPr>
                </a:pPr>
              </a:p>
            </c:txPr>
            <c:showLegendKey val="0"/>
            <c:showVal val="1"/>
            <c:showBubbleSize val="0"/>
            <c:showCatName val="0"/>
            <c:showSerName val="0"/>
            <c:showPercent val="0"/>
          </c:dLbls>
          <c:cat>
            <c:strRef>
              <c:f>'存款圖'!$K$59:$U$59</c:f>
              <c:strCache/>
            </c:strRef>
          </c:cat>
          <c:val>
            <c:numRef>
              <c:f>'存款圖'!$K$60:$U$60</c:f>
              <c:numCache/>
            </c:numRef>
          </c:val>
        </c:ser>
        <c:axId val="47958720"/>
        <c:axId val="28975297"/>
      </c:barChart>
      <c:catAx>
        <c:axId val="4795872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8975297"/>
        <c:crosses val="autoZero"/>
        <c:auto val="0"/>
        <c:lblOffset val="100"/>
        <c:tickLblSkip val="1"/>
        <c:noMultiLvlLbl val="0"/>
      </c:catAx>
      <c:valAx>
        <c:axId val="2897529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Times New Roman"/>
                <a:ea typeface="Times New Roman"/>
                <a:cs typeface="Times New Roman"/>
              </a:defRPr>
            </a:pPr>
          </a:p>
        </c:txPr>
        <c:crossAx val="4795872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各類金融機構淨值報酬率</a:t>
            </a:r>
          </a:p>
        </c:rich>
      </c:tx>
      <c:layout>
        <c:manualLayout>
          <c:xMode val="factor"/>
          <c:yMode val="factor"/>
          <c:x val="-0.01325"/>
          <c:y val="0"/>
        </c:manualLayout>
      </c:layout>
      <c:spPr>
        <a:noFill/>
        <a:ln>
          <a:noFill/>
        </a:ln>
      </c:spPr>
    </c:title>
    <c:plotArea>
      <c:layout>
        <c:manualLayout>
          <c:xMode val="edge"/>
          <c:yMode val="edge"/>
          <c:x val="0.0195"/>
          <c:y val="0.12975"/>
          <c:w val="0.961"/>
          <c:h val="0.8545"/>
        </c:manualLayout>
      </c:layout>
      <c:barChart>
        <c:barDir val="col"/>
        <c:grouping val="clustered"/>
        <c:varyColors val="0"/>
        <c:ser>
          <c:idx val="0"/>
          <c:order val="0"/>
          <c:tx>
            <c:strRef>
              <c:f>ROE!$B$10</c:f>
              <c:strCache>
                <c:ptCount val="1"/>
                <c:pt idx="0">
                  <c:v>102年</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Times New Roman"/>
                    <a:ea typeface="Times New Roman"/>
                    <a:cs typeface="Times New Roman"/>
                  </a:defRPr>
                </a:pPr>
              </a:p>
            </c:txPr>
            <c:showLegendKey val="0"/>
            <c:showVal val="1"/>
            <c:showBubbleSize val="0"/>
            <c:showCatName val="0"/>
            <c:showSerName val="0"/>
            <c:showPercent val="0"/>
          </c:dLbls>
          <c:cat>
            <c:strRef>
              <c:f>ROE!$A$11:$A$19</c:f>
              <c:strCache>
                <c:ptCount val="9"/>
                <c:pt idx="0">
                  <c:v>本國銀行</c:v>
                </c:pt>
                <c:pt idx="1">
                  <c:v>外國銀行在台分行</c:v>
                </c:pt>
                <c:pt idx="2">
                  <c:v>信用合作社</c:v>
                </c:pt>
                <c:pt idx="3">
                  <c:v>農會信用部</c:v>
                </c:pt>
                <c:pt idx="4">
                  <c:v>漁會信用部</c:v>
                </c:pt>
                <c:pt idx="5">
                  <c:v>票券金融公司</c:v>
                </c:pt>
                <c:pt idx="6">
                  <c:v>證券金融公司</c:v>
                </c:pt>
                <c:pt idx="7">
                  <c:v>產物保險公司</c:v>
                </c:pt>
                <c:pt idx="8">
                  <c:v>人壽保險公司</c:v>
                </c:pt>
              </c:strCache>
            </c:strRef>
          </c:cat>
          <c:val>
            <c:numRef>
              <c:f>ROE!$B$11:$B$19</c:f>
              <c:numCache>
                <c:ptCount val="9"/>
                <c:pt idx="0">
                  <c:v>10</c:v>
                </c:pt>
                <c:pt idx="1">
                  <c:v>22</c:v>
                </c:pt>
                <c:pt idx="2">
                  <c:v>8.1</c:v>
                </c:pt>
                <c:pt idx="3">
                  <c:v>4.5</c:v>
                </c:pt>
                <c:pt idx="4">
                  <c:v>7.2</c:v>
                </c:pt>
                <c:pt idx="5">
                  <c:v>7.9</c:v>
                </c:pt>
                <c:pt idx="6">
                  <c:v>2.8</c:v>
                </c:pt>
                <c:pt idx="7">
                  <c:v>16.46</c:v>
                </c:pt>
                <c:pt idx="8">
                  <c:v>9.9</c:v>
                </c:pt>
              </c:numCache>
            </c:numRef>
          </c:val>
        </c:ser>
        <c:ser>
          <c:idx val="1"/>
          <c:order val="1"/>
          <c:tx>
            <c:strRef>
              <c:f>ROE!$C$10</c:f>
              <c:strCache>
                <c:ptCount val="1"/>
                <c:pt idx="0">
                  <c:v>101年</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latin typeface="Times New Roman"/>
                    <a:ea typeface="Times New Roman"/>
                    <a:cs typeface="Times New Roman"/>
                  </a:defRPr>
                </a:pPr>
              </a:p>
            </c:txPr>
            <c:showLegendKey val="0"/>
            <c:showVal val="1"/>
            <c:showBubbleSize val="0"/>
            <c:showCatName val="0"/>
            <c:showSerName val="0"/>
            <c:showPercent val="0"/>
          </c:dLbls>
          <c:cat>
            <c:strRef>
              <c:f>ROE!$A$11:$A$19</c:f>
              <c:strCache>
                <c:ptCount val="9"/>
                <c:pt idx="0">
                  <c:v>本國銀行</c:v>
                </c:pt>
                <c:pt idx="1">
                  <c:v>外國銀行在台分行</c:v>
                </c:pt>
                <c:pt idx="2">
                  <c:v>信用合作社</c:v>
                </c:pt>
                <c:pt idx="3">
                  <c:v>農會信用部</c:v>
                </c:pt>
                <c:pt idx="4">
                  <c:v>漁會信用部</c:v>
                </c:pt>
                <c:pt idx="5">
                  <c:v>票券金融公司</c:v>
                </c:pt>
                <c:pt idx="6">
                  <c:v>證券金融公司</c:v>
                </c:pt>
                <c:pt idx="7">
                  <c:v>產物保險公司</c:v>
                </c:pt>
                <c:pt idx="8">
                  <c:v>人壽保險公司</c:v>
                </c:pt>
              </c:strCache>
            </c:strRef>
          </c:cat>
          <c:val>
            <c:numRef>
              <c:f>ROE!$D$11:$D$19</c:f>
              <c:numCache>
                <c:ptCount val="9"/>
                <c:pt idx="0">
                  <c:v>10.2</c:v>
                </c:pt>
                <c:pt idx="1">
                  <c:v>20</c:v>
                </c:pt>
                <c:pt idx="2">
                  <c:v>5.8</c:v>
                </c:pt>
                <c:pt idx="3">
                  <c:v>4.7</c:v>
                </c:pt>
                <c:pt idx="4">
                  <c:v>8.2</c:v>
                </c:pt>
                <c:pt idx="5">
                  <c:v>7.9</c:v>
                </c:pt>
                <c:pt idx="6">
                  <c:v>3.5</c:v>
                </c:pt>
                <c:pt idx="7">
                  <c:v>14.8</c:v>
                </c:pt>
                <c:pt idx="8">
                  <c:v>6.4</c:v>
                </c:pt>
              </c:numCache>
            </c:numRef>
          </c:val>
        </c:ser>
        <c:axId val="59451082"/>
        <c:axId val="65297691"/>
      </c:barChart>
      <c:catAx>
        <c:axId val="59451082"/>
        <c:scaling>
          <c:orientation val="minMax"/>
        </c:scaling>
        <c:axPos val="b"/>
        <c:delete val="0"/>
        <c:numFmt formatCode="General" sourceLinked="1"/>
        <c:majorTickMark val="out"/>
        <c:minorTickMark val="in"/>
        <c:tickLblPos val="low"/>
        <c:spPr>
          <a:ln w="3175">
            <a:solidFill>
              <a:srgbClr val="000000"/>
            </a:solidFill>
          </a:ln>
        </c:spPr>
        <c:txPr>
          <a:bodyPr vert="horz" rot="-2700000"/>
          <a:lstStyle/>
          <a:p>
            <a:pPr>
              <a:defRPr lang="en-US" cap="none" sz="800" b="0" i="0" u="none" baseline="0">
                <a:solidFill>
                  <a:srgbClr val="000000"/>
                </a:solidFill>
              </a:defRPr>
            </a:pPr>
          </a:p>
        </c:txPr>
        <c:crossAx val="65297691"/>
        <c:crosses val="autoZero"/>
        <c:auto val="0"/>
        <c:lblOffset val="100"/>
        <c:tickLblSkip val="1"/>
        <c:noMultiLvlLbl val="0"/>
      </c:catAx>
      <c:valAx>
        <c:axId val="6529769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crossAx val="59451082"/>
        <c:crossesAt val="1"/>
        <c:crossBetween val="between"/>
        <c:dispUnits/>
      </c:valAx>
      <c:spPr>
        <a:solidFill>
          <a:srgbClr val="FFFFFF"/>
        </a:solidFill>
        <a:ln w="12700">
          <a:solidFill>
            <a:srgbClr val="808080"/>
          </a:solidFill>
        </a:ln>
      </c:spPr>
    </c:plotArea>
    <c:legend>
      <c:legendPos val="t"/>
      <c:layout>
        <c:manualLayout>
          <c:xMode val="edge"/>
          <c:yMode val="edge"/>
          <c:x val="0.4"/>
          <c:y val="0.0815"/>
          <c:w val="0.21325"/>
          <c:h val="0.03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0.818</cdr:x>
      <cdr:y>0.1535</cdr:y>
    </cdr:from>
    <cdr:to>
      <cdr:x>0.97575</cdr:x>
      <cdr:y>0.2055</cdr:y>
    </cdr:to>
    <cdr:sp>
      <cdr:nvSpPr>
        <cdr:cNvPr id="1" name="文字 1"/>
        <cdr:cNvSpPr txBox="1">
          <a:spLocks noChangeArrowheads="1"/>
        </cdr:cNvSpPr>
      </cdr:nvSpPr>
      <cdr:spPr>
        <a:xfrm>
          <a:off x="5391150" y="657225"/>
          <a:ext cx="1038225" cy="219075"/>
        </a:xfrm>
        <a:prstGeom prst="rect">
          <a:avLst/>
        </a:prstGeom>
        <a:solidFill>
          <a:srgbClr val="FFFFFF"/>
        </a:solidFill>
        <a:ln w="1" cmpd="sng">
          <a:noFill/>
        </a:ln>
      </cdr:spPr>
      <cdr:txBody>
        <a:bodyPr vertOverflow="clip" wrap="square" lIns="27432" tIns="27432" rIns="0" bIns="0"/>
        <a:p>
          <a:pPr algn="l">
            <a:defRPr/>
          </a:pPr>
          <a:r>
            <a:rPr lang="en-US" cap="none" sz="1200" b="0" i="0" u="none" baseline="0">
              <a:solidFill>
                <a:srgbClr val="000000"/>
              </a:solidFill>
            </a:rPr>
            <a:t>新臺幣十億元</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19050</xdr:rowOff>
    </xdr:from>
    <xdr:to>
      <xdr:col>8</xdr:col>
      <xdr:colOff>495300</xdr:colOff>
      <xdr:row>38</xdr:row>
      <xdr:rowOff>57150</xdr:rowOff>
    </xdr:to>
    <xdr:graphicFrame>
      <xdr:nvGraphicFramePr>
        <xdr:cNvPr id="1" name="圖表 1"/>
        <xdr:cNvGraphicFramePr/>
      </xdr:nvGraphicFramePr>
      <xdr:xfrm>
        <a:off x="133350" y="219075"/>
        <a:ext cx="5848350" cy="743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0.80525</cdr:x>
      <cdr:y>0.10375</cdr:y>
    </cdr:from>
    <cdr:to>
      <cdr:x>0.977</cdr:x>
      <cdr:y>0.14975</cdr:y>
    </cdr:to>
    <cdr:sp>
      <cdr:nvSpPr>
        <cdr:cNvPr id="1" name="文字 2"/>
        <cdr:cNvSpPr txBox="1">
          <a:spLocks noChangeArrowheads="1"/>
        </cdr:cNvSpPr>
      </cdr:nvSpPr>
      <cdr:spPr>
        <a:xfrm>
          <a:off x="5295900" y="428625"/>
          <a:ext cx="1133475" cy="190500"/>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新臺幣十億元</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8</xdr:col>
      <xdr:colOff>600075</xdr:colOff>
      <xdr:row>21</xdr:row>
      <xdr:rowOff>190500</xdr:rowOff>
    </xdr:to>
    <xdr:graphicFrame>
      <xdr:nvGraphicFramePr>
        <xdr:cNvPr id="1" name="圖表 1"/>
        <xdr:cNvGraphicFramePr/>
      </xdr:nvGraphicFramePr>
      <xdr:xfrm>
        <a:off x="123825" y="104775"/>
        <a:ext cx="6600825" cy="42862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22</xdr:row>
      <xdr:rowOff>171450</xdr:rowOff>
    </xdr:from>
    <xdr:to>
      <xdr:col>8</xdr:col>
      <xdr:colOff>571500</xdr:colOff>
      <xdr:row>43</xdr:row>
      <xdr:rowOff>190500</xdr:rowOff>
    </xdr:to>
    <xdr:graphicFrame>
      <xdr:nvGraphicFramePr>
        <xdr:cNvPr id="2" name="圖表 3"/>
        <xdr:cNvGraphicFramePr/>
      </xdr:nvGraphicFramePr>
      <xdr:xfrm>
        <a:off x="114300" y="4572000"/>
        <a:ext cx="6581775" cy="4219575"/>
      </xdr:xfrm>
      <a:graphic>
        <a:graphicData uri="http://schemas.openxmlformats.org/drawingml/2006/chart">
          <c:chart xmlns:c="http://schemas.openxmlformats.org/drawingml/2006/chart" r:id="rId2"/>
        </a:graphicData>
      </a:graphic>
    </xdr:graphicFrame>
    <xdr:clientData/>
  </xdr:twoCellAnchor>
  <xdr:twoCellAnchor>
    <xdr:from>
      <xdr:col>1</xdr:col>
      <xdr:colOff>161925</xdr:colOff>
      <xdr:row>42</xdr:row>
      <xdr:rowOff>114300</xdr:rowOff>
    </xdr:from>
    <xdr:to>
      <xdr:col>8</xdr:col>
      <xdr:colOff>142875</xdr:colOff>
      <xdr:row>43</xdr:row>
      <xdr:rowOff>161925</xdr:rowOff>
    </xdr:to>
    <xdr:sp>
      <xdr:nvSpPr>
        <xdr:cNvPr id="3" name="Text Box 4"/>
        <xdr:cNvSpPr txBox="1">
          <a:spLocks noChangeArrowheads="1"/>
        </xdr:cNvSpPr>
      </xdr:nvSpPr>
      <xdr:spPr>
        <a:xfrm>
          <a:off x="1485900" y="8515350"/>
          <a:ext cx="4781550" cy="24765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註：本表存款金額不包括國際金融業務分行及海外分支機構資料。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42</xdr:row>
      <xdr:rowOff>123825</xdr:rowOff>
    </xdr:from>
    <xdr:to>
      <xdr:col>7</xdr:col>
      <xdr:colOff>476250</xdr:colOff>
      <xdr:row>43</xdr:row>
      <xdr:rowOff>152400</xdr:rowOff>
    </xdr:to>
    <xdr:sp>
      <xdr:nvSpPr>
        <xdr:cNvPr id="1" name="Text Box 4"/>
        <xdr:cNvSpPr txBox="1">
          <a:spLocks noChangeArrowheads="1"/>
        </xdr:cNvSpPr>
      </xdr:nvSpPr>
      <xdr:spPr>
        <a:xfrm>
          <a:off x="676275" y="8524875"/>
          <a:ext cx="4895850" cy="22860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註：本表金額不包括國際金融業務分行及海外分支機構資料。</a:t>
          </a:r>
        </a:p>
      </xdr:txBody>
    </xdr:sp>
    <xdr:clientData/>
  </xdr:twoCellAnchor>
  <xdr:twoCellAnchor editAs="oneCell">
    <xdr:from>
      <xdr:col>0</xdr:col>
      <xdr:colOff>0</xdr:colOff>
      <xdr:row>0</xdr:row>
      <xdr:rowOff>0</xdr:rowOff>
    </xdr:from>
    <xdr:to>
      <xdr:col>8</xdr:col>
      <xdr:colOff>447675</xdr:colOff>
      <xdr:row>21</xdr:row>
      <xdr:rowOff>47625</xdr:rowOff>
    </xdr:to>
    <xdr:pic>
      <xdr:nvPicPr>
        <xdr:cNvPr id="2" name="圖片 2"/>
        <xdr:cNvPicPr preferRelativeResize="1">
          <a:picLocks noChangeAspect="1"/>
        </xdr:cNvPicPr>
      </xdr:nvPicPr>
      <xdr:blipFill>
        <a:blip r:embed="rId1"/>
        <a:stretch>
          <a:fillRect/>
        </a:stretch>
      </xdr:blipFill>
      <xdr:spPr>
        <a:xfrm>
          <a:off x="0" y="0"/>
          <a:ext cx="6229350" cy="4248150"/>
        </a:xfrm>
        <a:prstGeom prst="rect">
          <a:avLst/>
        </a:prstGeom>
        <a:noFill/>
        <a:ln w="9525" cmpd="sng">
          <a:noFill/>
        </a:ln>
      </xdr:spPr>
    </xdr:pic>
    <xdr:clientData/>
  </xdr:twoCellAnchor>
  <xdr:twoCellAnchor editAs="oneCell">
    <xdr:from>
      <xdr:col>0</xdr:col>
      <xdr:colOff>0</xdr:colOff>
      <xdr:row>22</xdr:row>
      <xdr:rowOff>9525</xdr:rowOff>
    </xdr:from>
    <xdr:to>
      <xdr:col>8</xdr:col>
      <xdr:colOff>419100</xdr:colOff>
      <xdr:row>42</xdr:row>
      <xdr:rowOff>161925</xdr:rowOff>
    </xdr:to>
    <xdr:pic>
      <xdr:nvPicPr>
        <xdr:cNvPr id="3" name="圖片 4"/>
        <xdr:cNvPicPr preferRelativeResize="1">
          <a:picLocks noChangeAspect="1"/>
        </xdr:cNvPicPr>
      </xdr:nvPicPr>
      <xdr:blipFill>
        <a:blip r:embed="rId2"/>
        <a:stretch>
          <a:fillRect/>
        </a:stretch>
      </xdr:blipFill>
      <xdr:spPr>
        <a:xfrm>
          <a:off x="0" y="4410075"/>
          <a:ext cx="6200775" cy="415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8</xdr:col>
      <xdr:colOff>600075</xdr:colOff>
      <xdr:row>21</xdr:row>
      <xdr:rowOff>142875</xdr:rowOff>
    </xdr:to>
    <xdr:pic>
      <xdr:nvPicPr>
        <xdr:cNvPr id="1" name="圖片 2"/>
        <xdr:cNvPicPr preferRelativeResize="1">
          <a:picLocks noChangeAspect="1"/>
        </xdr:cNvPicPr>
      </xdr:nvPicPr>
      <xdr:blipFill>
        <a:blip r:embed="rId1"/>
        <a:stretch>
          <a:fillRect/>
        </a:stretch>
      </xdr:blipFill>
      <xdr:spPr>
        <a:xfrm>
          <a:off x="152400" y="85725"/>
          <a:ext cx="6248400" cy="4257675"/>
        </a:xfrm>
        <a:prstGeom prst="rect">
          <a:avLst/>
        </a:prstGeom>
        <a:noFill/>
        <a:ln w="9525" cmpd="sng">
          <a:noFill/>
        </a:ln>
      </xdr:spPr>
    </xdr:pic>
    <xdr:clientData/>
  </xdr:twoCellAnchor>
  <xdr:twoCellAnchor editAs="oneCell">
    <xdr:from>
      <xdr:col>0</xdr:col>
      <xdr:colOff>228600</xdr:colOff>
      <xdr:row>22</xdr:row>
      <xdr:rowOff>133350</xdr:rowOff>
    </xdr:from>
    <xdr:to>
      <xdr:col>8</xdr:col>
      <xdr:colOff>552450</xdr:colOff>
      <xdr:row>43</xdr:row>
      <xdr:rowOff>19050</xdr:rowOff>
    </xdr:to>
    <xdr:pic>
      <xdr:nvPicPr>
        <xdr:cNvPr id="2" name="圖片 8"/>
        <xdr:cNvPicPr preferRelativeResize="1">
          <a:picLocks noChangeAspect="1"/>
        </xdr:cNvPicPr>
      </xdr:nvPicPr>
      <xdr:blipFill>
        <a:blip r:embed="rId2"/>
        <a:stretch>
          <a:fillRect/>
        </a:stretch>
      </xdr:blipFill>
      <xdr:spPr>
        <a:xfrm>
          <a:off x="228600" y="4533900"/>
          <a:ext cx="6124575" cy="408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8</xdr:col>
      <xdr:colOff>495300</xdr:colOff>
      <xdr:row>21</xdr:row>
      <xdr:rowOff>95250</xdr:rowOff>
    </xdr:to>
    <xdr:pic>
      <xdr:nvPicPr>
        <xdr:cNvPr id="1" name="圖片 2"/>
        <xdr:cNvPicPr preferRelativeResize="1">
          <a:picLocks noChangeAspect="1"/>
        </xdr:cNvPicPr>
      </xdr:nvPicPr>
      <xdr:blipFill>
        <a:blip r:embed="rId1"/>
        <a:stretch>
          <a:fillRect/>
        </a:stretch>
      </xdr:blipFill>
      <xdr:spPr>
        <a:xfrm>
          <a:off x="9525" y="0"/>
          <a:ext cx="5972175" cy="4295775"/>
        </a:xfrm>
        <a:prstGeom prst="rect">
          <a:avLst/>
        </a:prstGeom>
        <a:noFill/>
        <a:ln w="9525" cmpd="sng">
          <a:noFill/>
        </a:ln>
      </xdr:spPr>
    </xdr:pic>
    <xdr:clientData/>
  </xdr:twoCellAnchor>
  <xdr:twoCellAnchor editAs="oneCell">
    <xdr:from>
      <xdr:col>0</xdr:col>
      <xdr:colOff>0</xdr:colOff>
      <xdr:row>22</xdr:row>
      <xdr:rowOff>66675</xdr:rowOff>
    </xdr:from>
    <xdr:to>
      <xdr:col>8</xdr:col>
      <xdr:colOff>466725</xdr:colOff>
      <xdr:row>43</xdr:row>
      <xdr:rowOff>104775</xdr:rowOff>
    </xdr:to>
    <xdr:pic>
      <xdr:nvPicPr>
        <xdr:cNvPr id="2" name="圖片 4"/>
        <xdr:cNvPicPr preferRelativeResize="1">
          <a:picLocks noChangeAspect="1"/>
        </xdr:cNvPicPr>
      </xdr:nvPicPr>
      <xdr:blipFill>
        <a:blip r:embed="rId2"/>
        <a:stretch>
          <a:fillRect/>
        </a:stretch>
      </xdr:blipFill>
      <xdr:spPr>
        <a:xfrm>
          <a:off x="0" y="4467225"/>
          <a:ext cx="5953125" cy="423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8</xdr:col>
      <xdr:colOff>485775</xdr:colOff>
      <xdr:row>21</xdr:row>
      <xdr:rowOff>104775</xdr:rowOff>
    </xdr:to>
    <xdr:pic>
      <xdr:nvPicPr>
        <xdr:cNvPr id="1" name="圖片 2"/>
        <xdr:cNvPicPr preferRelativeResize="1">
          <a:picLocks noChangeAspect="1"/>
        </xdr:cNvPicPr>
      </xdr:nvPicPr>
      <xdr:blipFill>
        <a:blip r:embed="rId1"/>
        <a:stretch>
          <a:fillRect/>
        </a:stretch>
      </xdr:blipFill>
      <xdr:spPr>
        <a:xfrm>
          <a:off x="0" y="9525"/>
          <a:ext cx="5972175" cy="4295775"/>
        </a:xfrm>
        <a:prstGeom prst="rect">
          <a:avLst/>
        </a:prstGeom>
        <a:noFill/>
        <a:ln w="9525" cmpd="sng">
          <a:noFill/>
        </a:ln>
      </xdr:spPr>
    </xdr:pic>
    <xdr:clientData/>
  </xdr:twoCellAnchor>
  <xdr:twoCellAnchor editAs="oneCell">
    <xdr:from>
      <xdr:col>0</xdr:col>
      <xdr:colOff>9525</xdr:colOff>
      <xdr:row>22</xdr:row>
      <xdr:rowOff>76200</xdr:rowOff>
    </xdr:from>
    <xdr:to>
      <xdr:col>8</xdr:col>
      <xdr:colOff>476250</xdr:colOff>
      <xdr:row>43</xdr:row>
      <xdr:rowOff>104775</xdr:rowOff>
    </xdr:to>
    <xdr:pic>
      <xdr:nvPicPr>
        <xdr:cNvPr id="2" name="圖片 6"/>
        <xdr:cNvPicPr preferRelativeResize="1">
          <a:picLocks noChangeAspect="1"/>
        </xdr:cNvPicPr>
      </xdr:nvPicPr>
      <xdr:blipFill>
        <a:blip r:embed="rId2"/>
        <a:stretch>
          <a:fillRect/>
        </a:stretch>
      </xdr:blipFill>
      <xdr:spPr>
        <a:xfrm>
          <a:off x="9525" y="4476750"/>
          <a:ext cx="5953125" cy="422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8</xdr:col>
      <xdr:colOff>142875</xdr:colOff>
      <xdr:row>40</xdr:row>
      <xdr:rowOff>180975</xdr:rowOff>
    </xdr:to>
    <xdr:pic>
      <xdr:nvPicPr>
        <xdr:cNvPr id="1" name="圖片 1"/>
        <xdr:cNvPicPr preferRelativeResize="1">
          <a:picLocks noChangeAspect="1"/>
        </xdr:cNvPicPr>
      </xdr:nvPicPr>
      <xdr:blipFill>
        <a:blip r:embed="rId1"/>
        <a:stretch>
          <a:fillRect/>
        </a:stretch>
      </xdr:blipFill>
      <xdr:spPr>
        <a:xfrm>
          <a:off x="0" y="9525"/>
          <a:ext cx="5629275" cy="81724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0.82775</cdr:x>
      <cdr:y>0.10975</cdr:y>
    </cdr:from>
    <cdr:to>
      <cdr:x>0.96575</cdr:x>
      <cdr:y>0.1395</cdr:y>
    </cdr:to>
    <cdr:sp>
      <cdr:nvSpPr>
        <cdr:cNvPr id="1" name="文字 1"/>
        <cdr:cNvSpPr txBox="1">
          <a:spLocks noChangeArrowheads="1"/>
        </cdr:cNvSpPr>
      </cdr:nvSpPr>
      <cdr:spPr>
        <a:xfrm>
          <a:off x="4838700" y="809625"/>
          <a:ext cx="809625" cy="219075"/>
        </a:xfrm>
        <a:prstGeom prst="rect">
          <a:avLst/>
        </a:prstGeom>
        <a:noFill/>
        <a:ln w="1" cmpd="sng">
          <a:noFill/>
        </a:ln>
      </cdr:spPr>
      <cdr:txBody>
        <a:bodyPr vertOverflow="clip" wrap="square" lIns="27432" tIns="27432" rIns="0" bIns="0"/>
        <a:p>
          <a:pPr algn="l">
            <a:defRPr/>
          </a:pPr>
          <a:r>
            <a:rPr lang="en-US" cap="none" sz="1200" b="0" i="0" u="none" baseline="0">
              <a:solidFill>
                <a:srgbClr val="000000"/>
              </a:solidFill>
              <a:latin typeface="標楷體"/>
              <a:ea typeface="標楷體"/>
              <a:cs typeface="標楷體"/>
            </a:rPr>
            <a:t>單位：</a:t>
          </a:r>
          <a:r>
            <a:rPr lang="en-US" cap="none" sz="1200" b="0" i="0" u="none" baseline="0">
              <a:solidFill>
                <a:srgbClr val="000000"/>
              </a:solidFill>
              <a:latin typeface="Times New Roman"/>
              <a:ea typeface="Times New Roman"/>
              <a:cs typeface="Times New Roman"/>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3"/>
  <sheetViews>
    <sheetView zoomScale="120" zoomScaleNormal="120" zoomScalePageLayoutView="0" workbookViewId="0" topLeftCell="A13">
      <selection activeCell="L25" sqref="L25"/>
    </sheetView>
  </sheetViews>
  <sheetFormatPr defaultColWidth="9.00390625" defaultRowHeight="15.75"/>
  <cols>
    <col min="1" max="1" width="16.25390625" style="79" customWidth="1"/>
    <col min="2" max="2" width="11.625" style="93" customWidth="1"/>
    <col min="3" max="3" width="11.125" style="93" customWidth="1"/>
    <col min="4" max="4" width="10.125" style="93" customWidth="1"/>
    <col min="5" max="5" width="6.75390625" style="102" customWidth="1"/>
    <col min="6" max="6" width="9.75390625" style="93" customWidth="1"/>
    <col min="7" max="7" width="5.625" style="102" customWidth="1"/>
    <col min="8" max="8" width="9.25390625" style="93" customWidth="1"/>
    <col min="9" max="9" width="7.50390625" style="102" customWidth="1"/>
    <col min="10" max="10" width="10.50390625" style="79" bestFit="1" customWidth="1"/>
    <col min="11" max="16384" width="9.00390625" style="79" customWidth="1"/>
  </cols>
  <sheetData>
    <row r="1" spans="1:9" s="17" customFormat="1" ht="30" customHeight="1">
      <c r="A1" s="17" t="s">
        <v>53</v>
      </c>
      <c r="B1" s="18"/>
      <c r="C1" s="18"/>
      <c r="D1" s="18"/>
      <c r="E1" s="19"/>
      <c r="F1" s="18"/>
      <c r="G1" s="19"/>
      <c r="H1" s="18"/>
      <c r="I1" s="19"/>
    </row>
    <row r="2" spans="1:9" s="4" customFormat="1" ht="30" customHeight="1">
      <c r="A2" s="4" t="s">
        <v>70</v>
      </c>
      <c r="B2" s="18"/>
      <c r="C2" s="18"/>
      <c r="D2" s="18"/>
      <c r="E2" s="19"/>
      <c r="F2" s="18"/>
      <c r="G2" s="19"/>
      <c r="H2" s="18"/>
      <c r="I2" s="19"/>
    </row>
    <row r="3" spans="1:9" s="4" customFormat="1" ht="30" customHeight="1">
      <c r="A3" s="4" t="s">
        <v>71</v>
      </c>
      <c r="B3" s="18"/>
      <c r="C3" s="18"/>
      <c r="D3" s="18"/>
      <c r="E3" s="19"/>
      <c r="F3" s="18"/>
      <c r="G3" s="19"/>
      <c r="H3" s="18"/>
      <c r="I3" s="19"/>
    </row>
    <row r="4" spans="1:9" s="4" customFormat="1" ht="30" customHeight="1">
      <c r="A4" s="4" t="s">
        <v>72</v>
      </c>
      <c r="B4" s="18"/>
      <c r="C4" s="18"/>
      <c r="D4" s="18"/>
      <c r="E4" s="19"/>
      <c r="F4" s="18"/>
      <c r="G4" s="19"/>
      <c r="H4" s="18"/>
      <c r="I4" s="19"/>
    </row>
    <row r="5" spans="1:9" s="4" customFormat="1" ht="30" customHeight="1">
      <c r="A5" s="4" t="s">
        <v>73</v>
      </c>
      <c r="B5" s="18"/>
      <c r="C5" s="18"/>
      <c r="D5" s="18"/>
      <c r="E5" s="19"/>
      <c r="F5" s="18"/>
      <c r="G5" s="19"/>
      <c r="H5" s="18"/>
      <c r="I5" s="19"/>
    </row>
    <row r="6" spans="1:9" s="4" customFormat="1" ht="30" customHeight="1">
      <c r="A6" s="4" t="s">
        <v>74</v>
      </c>
      <c r="B6" s="18"/>
      <c r="C6" s="18"/>
      <c r="D6" s="18"/>
      <c r="E6" s="19"/>
      <c r="F6" s="18"/>
      <c r="G6" s="19"/>
      <c r="H6" s="18"/>
      <c r="I6" s="19"/>
    </row>
    <row r="7" spans="1:9" s="4" customFormat="1" ht="30" customHeight="1">
      <c r="A7" s="4" t="s">
        <v>153</v>
      </c>
      <c r="B7" s="18"/>
      <c r="C7" s="18"/>
      <c r="D7" s="18"/>
      <c r="E7" s="19"/>
      <c r="F7" s="18"/>
      <c r="G7" s="19"/>
      <c r="H7" s="18"/>
      <c r="I7" s="19"/>
    </row>
    <row r="8" spans="1:9" s="4" customFormat="1" ht="30" customHeight="1">
      <c r="A8" s="4" t="s">
        <v>50</v>
      </c>
      <c r="B8" s="18"/>
      <c r="C8" s="18"/>
      <c r="D8" s="18"/>
      <c r="E8" s="19"/>
      <c r="F8" s="18"/>
      <c r="G8" s="19"/>
      <c r="H8" s="18"/>
      <c r="I8" s="19"/>
    </row>
    <row r="9" spans="2:9" s="4" customFormat="1" ht="30" customHeight="1">
      <c r="B9" s="18"/>
      <c r="C9" s="18"/>
      <c r="D9" s="18"/>
      <c r="E9" s="19"/>
      <c r="F9" s="18"/>
      <c r="G9" s="19"/>
      <c r="H9" s="18"/>
      <c r="I9" s="19"/>
    </row>
    <row r="10" spans="1:9" s="22" customFormat="1" ht="30" customHeight="1">
      <c r="A10" s="22" t="s">
        <v>58</v>
      </c>
      <c r="B10" s="20"/>
      <c r="C10" s="20"/>
      <c r="D10" s="20"/>
      <c r="E10" s="21"/>
      <c r="F10" s="20"/>
      <c r="G10" s="21"/>
      <c r="H10" s="20"/>
      <c r="I10" s="21"/>
    </row>
    <row r="11" spans="2:9" s="23" customFormat="1" ht="15.75">
      <c r="B11" s="24"/>
      <c r="C11" s="24"/>
      <c r="D11" s="24"/>
      <c r="E11" s="25"/>
      <c r="F11" s="24"/>
      <c r="H11" s="93"/>
      <c r="I11" s="94" t="s">
        <v>75</v>
      </c>
    </row>
    <row r="12" spans="1:9" s="28" customFormat="1" ht="33" customHeight="1">
      <c r="A12" s="95" t="s">
        <v>76</v>
      </c>
      <c r="B12" s="78" t="s">
        <v>77</v>
      </c>
      <c r="C12" s="26"/>
      <c r="D12" s="26"/>
      <c r="E12" s="27"/>
      <c r="F12" s="78" t="s">
        <v>78</v>
      </c>
      <c r="G12" s="27"/>
      <c r="H12" s="78" t="s">
        <v>59</v>
      </c>
      <c r="I12" s="27"/>
    </row>
    <row r="13" spans="1:9" s="31" customFormat="1" ht="33" customHeight="1">
      <c r="A13" s="96"/>
      <c r="B13" s="29" t="s">
        <v>60</v>
      </c>
      <c r="C13" s="29" t="s">
        <v>31</v>
      </c>
      <c r="D13" s="97" t="s">
        <v>61</v>
      </c>
      <c r="E13" s="30" t="s">
        <v>12</v>
      </c>
      <c r="F13" s="97" t="s">
        <v>62</v>
      </c>
      <c r="G13" s="30" t="s">
        <v>12</v>
      </c>
      <c r="H13" s="97" t="s">
        <v>62</v>
      </c>
      <c r="I13" s="30" t="s">
        <v>12</v>
      </c>
    </row>
    <row r="14" spans="1:9" s="28" customFormat="1" ht="33" customHeight="1">
      <c r="A14" s="98" t="s">
        <v>63</v>
      </c>
      <c r="B14" s="10">
        <v>33905793</v>
      </c>
      <c r="C14" s="10">
        <v>2364834</v>
      </c>
      <c r="D14" s="10">
        <v>36270627</v>
      </c>
      <c r="E14" s="11">
        <f aca="true" t="shared" si="0" ref="E14:E20">D14/$D$20*100</f>
        <v>92.82084742202935</v>
      </c>
      <c r="F14" s="10">
        <v>34161644</v>
      </c>
      <c r="G14" s="77">
        <f>F14/F20*100</f>
        <v>92.68885122907207</v>
      </c>
      <c r="H14" s="10">
        <f>D14-F14</f>
        <v>2108983</v>
      </c>
      <c r="I14" s="11">
        <f>H14/F14*100</f>
        <v>6.173540711331105</v>
      </c>
    </row>
    <row r="15" spans="1:9" s="56" customFormat="1" ht="33" customHeight="1" hidden="1">
      <c r="A15" s="99" t="s">
        <v>64</v>
      </c>
      <c r="B15" s="53">
        <v>0</v>
      </c>
      <c r="C15" s="54">
        <v>0</v>
      </c>
      <c r="D15" s="53">
        <f aca="true" t="shared" si="1" ref="D15:D20">B15+C15</f>
        <v>0</v>
      </c>
      <c r="E15" s="11">
        <f t="shared" si="0"/>
        <v>0</v>
      </c>
      <c r="F15" s="53">
        <v>0</v>
      </c>
      <c r="G15" s="77" t="e">
        <f>F15/F21*100</f>
        <v>#DIV/0!</v>
      </c>
      <c r="H15" s="53">
        <f aca="true" t="shared" si="2" ref="H15:H20">D15-F15</f>
        <v>0</v>
      </c>
      <c r="I15" s="55" t="e">
        <f aca="true" t="shared" si="3" ref="I15:I20">H15/F15*100</f>
        <v>#DIV/0!</v>
      </c>
    </row>
    <row r="16" spans="1:9" s="28" customFormat="1" ht="33" customHeight="1">
      <c r="A16" s="100" t="s">
        <v>65</v>
      </c>
      <c r="B16" s="10">
        <v>471231</v>
      </c>
      <c r="C16" s="10">
        <v>92959</v>
      </c>
      <c r="D16" s="10">
        <v>564190</v>
      </c>
      <c r="E16" s="11">
        <v>1.5</v>
      </c>
      <c r="F16" s="10">
        <v>546586</v>
      </c>
      <c r="G16" s="77">
        <f>F16/F20*100</f>
        <v>1.4830207948391942</v>
      </c>
      <c r="H16" s="10">
        <f t="shared" si="2"/>
        <v>17604</v>
      </c>
      <c r="I16" s="11">
        <f t="shared" si="3"/>
        <v>3.2207191548996863</v>
      </c>
    </row>
    <row r="17" spans="1:9" s="28" customFormat="1" ht="33" customHeight="1">
      <c r="A17" s="100" t="s">
        <v>66</v>
      </c>
      <c r="B17" s="10">
        <v>594039</v>
      </c>
      <c r="C17" s="12">
        <v>0</v>
      </c>
      <c r="D17" s="10">
        <f t="shared" si="1"/>
        <v>594039</v>
      </c>
      <c r="E17" s="11">
        <f t="shared" si="0"/>
        <v>1.520216437993611</v>
      </c>
      <c r="F17" s="10">
        <v>562887</v>
      </c>
      <c r="G17" s="77">
        <f>F17/F20*100</f>
        <v>1.5272493736477872</v>
      </c>
      <c r="H17" s="10">
        <f t="shared" si="2"/>
        <v>31152</v>
      </c>
      <c r="I17" s="11">
        <f t="shared" si="3"/>
        <v>5.534325717239872</v>
      </c>
    </row>
    <row r="18" spans="1:9" s="28" customFormat="1" ht="33" customHeight="1">
      <c r="A18" s="100" t="s">
        <v>67</v>
      </c>
      <c r="B18" s="10">
        <v>1596980</v>
      </c>
      <c r="C18" s="12">
        <v>0</v>
      </c>
      <c r="D18" s="10">
        <f t="shared" si="1"/>
        <v>1596980</v>
      </c>
      <c r="E18" s="11">
        <f t="shared" si="0"/>
        <v>4.08686171639747</v>
      </c>
      <c r="F18" s="10">
        <v>1538115</v>
      </c>
      <c r="G18" s="77">
        <f>F18/F20*100</f>
        <v>4.173280197176816</v>
      </c>
      <c r="H18" s="10">
        <f t="shared" si="2"/>
        <v>58865</v>
      </c>
      <c r="I18" s="11">
        <f t="shared" si="3"/>
        <v>3.827087051358318</v>
      </c>
    </row>
    <row r="19" spans="1:9" s="28" customFormat="1" ht="33" customHeight="1">
      <c r="A19" s="100" t="s">
        <v>68</v>
      </c>
      <c r="B19" s="10">
        <v>50113</v>
      </c>
      <c r="C19" s="12">
        <v>0</v>
      </c>
      <c r="D19" s="10">
        <f t="shared" si="1"/>
        <v>50113</v>
      </c>
      <c r="E19" s="11">
        <f t="shared" si="0"/>
        <v>0.128245125921318</v>
      </c>
      <c r="F19" s="10">
        <v>47028</v>
      </c>
      <c r="G19" s="77">
        <f>F19/F20*100</f>
        <v>0.12759840526412608</v>
      </c>
      <c r="H19" s="10">
        <f t="shared" si="2"/>
        <v>3085</v>
      </c>
      <c r="I19" s="11">
        <f t="shared" si="3"/>
        <v>6.559921748745428</v>
      </c>
    </row>
    <row r="20" spans="1:9" s="28" customFormat="1" ht="33" customHeight="1">
      <c r="A20" s="101" t="s">
        <v>69</v>
      </c>
      <c r="B20" s="10">
        <f>SUM(B14:B19)</f>
        <v>36618156</v>
      </c>
      <c r="C20" s="10">
        <f>SUM(C14:C19)</f>
        <v>2457793</v>
      </c>
      <c r="D20" s="10">
        <f t="shared" si="1"/>
        <v>39075949</v>
      </c>
      <c r="E20" s="11">
        <f t="shared" si="0"/>
        <v>100</v>
      </c>
      <c r="F20" s="10">
        <f>SUM(F14:F19)</f>
        <v>36856260</v>
      </c>
      <c r="G20" s="77">
        <f>F20/F20*100</f>
        <v>100</v>
      </c>
      <c r="H20" s="10">
        <f t="shared" si="2"/>
        <v>2219689</v>
      </c>
      <c r="I20" s="11">
        <f t="shared" si="3"/>
        <v>6.022556276735621</v>
      </c>
    </row>
    <row r="22" ht="16.5">
      <c r="A22" s="79" t="s">
        <v>154</v>
      </c>
    </row>
    <row r="23" spans="1:10" ht="16.5">
      <c r="A23" s="79" t="s">
        <v>155</v>
      </c>
      <c r="J23" s="93"/>
    </row>
  </sheetData>
  <sheetProtection/>
  <printOptions horizontalCentered="1"/>
  <pageMargins left="0.5511811023622047" right="0.5511811023622047" top="0.7874015748031497" bottom="0.7874015748031497" header="0.5118110236220472" footer="0.5118110236220472"/>
  <pageSetup horizontalDpi="1200" verticalDpi="1200" orientation="portrait" r:id="rId1"/>
</worksheet>
</file>

<file path=xl/worksheets/sheet10.xml><?xml version="1.0" encoding="utf-8"?>
<worksheet xmlns="http://schemas.openxmlformats.org/spreadsheetml/2006/main" xmlns:r="http://schemas.openxmlformats.org/officeDocument/2006/relationships">
  <dimension ref="A51:V56"/>
  <sheetViews>
    <sheetView zoomScalePageLayoutView="0" workbookViewId="0" topLeftCell="A17">
      <selection activeCell="A51" sqref="A51:V56"/>
    </sheetView>
  </sheetViews>
  <sheetFormatPr defaultColWidth="9.00390625" defaultRowHeight="15.75"/>
  <sheetData>
    <row r="51" ht="16.5">
      <c r="A51" s="49"/>
    </row>
    <row r="52" spans="1:3" ht="16.5">
      <c r="A52" s="3"/>
      <c r="B52" s="1"/>
      <c r="C52" s="1"/>
    </row>
    <row r="53" spans="1:3" ht="15" customHeight="1">
      <c r="A53" s="3"/>
      <c r="B53" s="1"/>
      <c r="C53" s="1"/>
    </row>
    <row r="56" spans="1:22" ht="16.5">
      <c r="A56" s="3"/>
      <c r="B56" s="1"/>
      <c r="C56" s="1"/>
      <c r="D56" s="1"/>
      <c r="E56" s="1"/>
      <c r="H56" s="1"/>
      <c r="I56" s="1"/>
      <c r="J56" s="1"/>
      <c r="K56" s="1"/>
      <c r="L56" s="1"/>
      <c r="M56" s="1"/>
      <c r="N56" s="1"/>
      <c r="O56" s="1"/>
      <c r="P56" s="1"/>
      <c r="Q56" s="1"/>
      <c r="R56" s="1"/>
      <c r="S56" s="1"/>
      <c r="T56" s="1"/>
      <c r="U56" s="1"/>
      <c r="V56" s="1"/>
    </row>
  </sheetData>
  <sheetProtection/>
  <printOptions horizontalCentered="1" verticalCentered="1"/>
  <pageMargins left="0.5511811023622047" right="0.5511811023622047" top="0.7874015748031497" bottom="0.7874015748031497" header="0.5118110236220472" footer="0.5118110236220472"/>
  <pageSetup horizontalDpi="1200" verticalDpi="1200" orientation="portrait" r:id="rId2"/>
  <drawing r:id="rId1"/>
</worksheet>
</file>

<file path=xl/worksheets/sheet11.xml><?xml version="1.0" encoding="utf-8"?>
<worksheet xmlns="http://schemas.openxmlformats.org/spreadsheetml/2006/main" xmlns:r="http://schemas.openxmlformats.org/officeDocument/2006/relationships">
  <dimension ref="A1:K22"/>
  <sheetViews>
    <sheetView zoomScale="130" zoomScaleNormal="130" zoomScalePageLayoutView="0" workbookViewId="0" topLeftCell="A16">
      <selection activeCell="J8" sqref="J8"/>
    </sheetView>
  </sheetViews>
  <sheetFormatPr defaultColWidth="9.00390625" defaultRowHeight="15.75"/>
  <cols>
    <col min="1" max="1" width="19.125" style="79" customWidth="1"/>
    <col min="2" max="2" width="12.125" style="61" customWidth="1"/>
    <col min="3" max="3" width="8.00390625" style="102" customWidth="1"/>
    <col min="4" max="4" width="3.875" style="102" customWidth="1"/>
    <col min="5" max="5" width="11.375" style="79" customWidth="1"/>
    <col min="6" max="6" width="5.375" style="59" customWidth="1"/>
    <col min="7" max="7" width="12.25390625" style="79" customWidth="1"/>
    <col min="8" max="8" width="9.50390625" style="102" customWidth="1"/>
    <col min="9" max="16384" width="9.00390625" style="79" customWidth="1"/>
  </cols>
  <sheetData>
    <row r="1" spans="1:8" s="17" customFormat="1" ht="45" customHeight="1">
      <c r="A1" s="22" t="s">
        <v>118</v>
      </c>
      <c r="B1" s="62"/>
      <c r="C1" s="16"/>
      <c r="D1" s="16"/>
      <c r="F1" s="58"/>
      <c r="H1" s="16"/>
    </row>
    <row r="2" spans="1:8" s="4" customFormat="1" ht="30.75" customHeight="1">
      <c r="A2" s="4" t="s">
        <v>135</v>
      </c>
      <c r="C2" s="19"/>
      <c r="D2" s="19"/>
      <c r="F2" s="19"/>
      <c r="H2" s="19"/>
    </row>
    <row r="3" spans="1:8" s="4" customFormat="1" ht="24.75" customHeight="1">
      <c r="A3" s="4" t="s">
        <v>136</v>
      </c>
      <c r="C3" s="19"/>
      <c r="D3" s="19"/>
      <c r="F3" s="19"/>
      <c r="H3" s="19"/>
    </row>
    <row r="4" spans="1:8" s="4" customFormat="1" ht="33.75" customHeight="1">
      <c r="A4" s="4" t="s">
        <v>137</v>
      </c>
      <c r="C4" s="19"/>
      <c r="D4" s="19"/>
      <c r="F4" s="19"/>
      <c r="H4" s="19"/>
    </row>
    <row r="5" spans="1:8" s="4" customFormat="1" ht="24.75" customHeight="1">
      <c r="A5" s="4" t="s">
        <v>138</v>
      </c>
      <c r="C5" s="19"/>
      <c r="D5" s="19"/>
      <c r="F5" s="19"/>
      <c r="H5" s="19"/>
    </row>
    <row r="6" spans="1:8" s="4" customFormat="1" ht="33" customHeight="1">
      <c r="A6" s="138" t="s">
        <v>139</v>
      </c>
      <c r="B6" s="139"/>
      <c r="C6" s="139"/>
      <c r="D6" s="139"/>
      <c r="E6" s="139"/>
      <c r="F6" s="139"/>
      <c r="G6" s="139"/>
      <c r="H6" s="139"/>
    </row>
    <row r="7" spans="1:8" s="4" customFormat="1" ht="24.75" customHeight="1">
      <c r="A7" s="4" t="s">
        <v>140</v>
      </c>
      <c r="C7" s="19"/>
      <c r="D7" s="19"/>
      <c r="F7" s="19"/>
      <c r="H7" s="19"/>
    </row>
    <row r="8" ht="24.75" customHeight="1">
      <c r="A8" s="4"/>
    </row>
    <row r="9" spans="1:8" s="22" customFormat="1" ht="35.25" customHeight="1">
      <c r="A9" s="22" t="s">
        <v>119</v>
      </c>
      <c r="B9" s="63"/>
      <c r="C9" s="21"/>
      <c r="D9" s="21"/>
      <c r="F9" s="60"/>
      <c r="H9" s="21"/>
    </row>
    <row r="10" spans="6:8" ht="16.5">
      <c r="F10" s="61"/>
      <c r="H10" s="107" t="s">
        <v>141</v>
      </c>
    </row>
    <row r="11" spans="1:8" s="34" customFormat="1" ht="29.25" customHeight="1">
      <c r="A11" s="108" t="s">
        <v>120</v>
      </c>
      <c r="B11" s="140" t="s">
        <v>121</v>
      </c>
      <c r="C11" s="129"/>
      <c r="D11" s="140" t="s">
        <v>122</v>
      </c>
      <c r="E11" s="131"/>
      <c r="F11" s="129"/>
      <c r="G11" s="109" t="s">
        <v>123</v>
      </c>
      <c r="H11" s="33"/>
    </row>
    <row r="12" spans="1:8" s="36" customFormat="1" ht="29.25" customHeight="1">
      <c r="A12" s="2" t="s">
        <v>20</v>
      </c>
      <c r="B12" s="110" t="s">
        <v>124</v>
      </c>
      <c r="C12" s="35" t="s">
        <v>12</v>
      </c>
      <c r="D12" s="74"/>
      <c r="E12" s="111" t="s">
        <v>125</v>
      </c>
      <c r="F12" s="35" t="s">
        <v>12</v>
      </c>
      <c r="G12" s="110" t="s">
        <v>125</v>
      </c>
      <c r="H12" s="35" t="s">
        <v>12</v>
      </c>
    </row>
    <row r="13" spans="1:8" s="28" customFormat="1" ht="29.25" customHeight="1">
      <c r="A13" s="112" t="s">
        <v>126</v>
      </c>
      <c r="B13" s="113">
        <v>270538</v>
      </c>
      <c r="C13" s="84">
        <f>(B13/$B$22)*100</f>
        <v>70.33373283175051</v>
      </c>
      <c r="D13" s="83" t="s">
        <v>46</v>
      </c>
      <c r="E13" s="114">
        <v>254229</v>
      </c>
      <c r="F13" s="84">
        <f>E13/E22*100</f>
        <v>76.01564392138572</v>
      </c>
      <c r="G13" s="113">
        <f aca="true" t="shared" si="0" ref="G13:G20">B13-E13</f>
        <v>16309</v>
      </c>
      <c r="H13" s="115">
        <f>(B13-E13)/E13*100</f>
        <v>6.415082465021693</v>
      </c>
    </row>
    <row r="14" spans="1:8" s="28" customFormat="1" ht="24.75" customHeight="1" hidden="1">
      <c r="A14" s="116" t="s">
        <v>127</v>
      </c>
      <c r="B14" s="64">
        <v>0</v>
      </c>
      <c r="C14" s="84">
        <f>(B14/$B$22)*100</f>
        <v>0</v>
      </c>
      <c r="D14" s="83"/>
      <c r="E14" s="114">
        <v>0</v>
      </c>
      <c r="F14" s="84" t="e">
        <f>E14/E23*100</f>
        <v>#DIV/0!</v>
      </c>
      <c r="G14" s="113">
        <f t="shared" si="0"/>
        <v>0</v>
      </c>
      <c r="H14" s="117" t="s">
        <v>7</v>
      </c>
    </row>
    <row r="15" spans="1:8" s="28" customFormat="1" ht="24.75" customHeight="1">
      <c r="A15" s="116" t="s">
        <v>128</v>
      </c>
      <c r="B15" s="113">
        <v>16293</v>
      </c>
      <c r="C15" s="84">
        <f>(B15/$B$22)*100</f>
        <v>4.235809790224335</v>
      </c>
      <c r="D15" s="83" t="s">
        <v>47</v>
      </c>
      <c r="E15" s="114">
        <v>13147</v>
      </c>
      <c r="F15" s="84">
        <f>E15/E22*100</f>
        <v>3.931013655540705</v>
      </c>
      <c r="G15" s="113">
        <f t="shared" si="0"/>
        <v>3146</v>
      </c>
      <c r="H15" s="118">
        <f aca="true" t="shared" si="1" ref="H15:H22">(B15-E15)/E15*100</f>
        <v>23.929413554423064</v>
      </c>
    </row>
    <row r="16" spans="1:8" s="28" customFormat="1" ht="24.75" customHeight="1">
      <c r="A16" s="116" t="s">
        <v>129</v>
      </c>
      <c r="B16" s="113">
        <v>3552</v>
      </c>
      <c r="C16" s="84">
        <f>(B16/$B$22)*100</f>
        <v>0.9234392914059312</v>
      </c>
      <c r="D16" s="83"/>
      <c r="E16" s="114">
        <v>2327</v>
      </c>
      <c r="F16" s="84">
        <f>E16/E22*100</f>
        <v>0.6957837359430455</v>
      </c>
      <c r="G16" s="113">
        <f t="shared" si="0"/>
        <v>1225</v>
      </c>
      <c r="H16" s="118">
        <f t="shared" si="1"/>
        <v>52.64288783841856</v>
      </c>
    </row>
    <row r="17" spans="1:8" s="28" customFormat="1" ht="24.75" customHeight="1">
      <c r="A17" s="116" t="s">
        <v>130</v>
      </c>
      <c r="B17" s="113">
        <v>4744</v>
      </c>
      <c r="C17" s="84">
        <f>(B17/$B$22)*100</f>
        <v>1.233332206765129</v>
      </c>
      <c r="D17" s="83"/>
      <c r="E17" s="114">
        <v>4732</v>
      </c>
      <c r="F17" s="84">
        <f>E17/E22*100</f>
        <v>1.414889831750104</v>
      </c>
      <c r="G17" s="113">
        <f t="shared" si="0"/>
        <v>12</v>
      </c>
      <c r="H17" s="118">
        <f t="shared" si="1"/>
        <v>0.25359256128486896</v>
      </c>
    </row>
    <row r="18" spans="1:8" s="28" customFormat="1" ht="24.75" customHeight="1">
      <c r="A18" s="116" t="s">
        <v>131</v>
      </c>
      <c r="B18" s="113">
        <v>149</v>
      </c>
      <c r="C18" s="84">
        <v>0.1</v>
      </c>
      <c r="D18" s="83"/>
      <c r="E18" s="114">
        <v>154</v>
      </c>
      <c r="F18" s="84">
        <v>0.1</v>
      </c>
      <c r="G18" s="113">
        <f t="shared" si="0"/>
        <v>-5</v>
      </c>
      <c r="H18" s="118">
        <f t="shared" si="1"/>
        <v>-3.2467532467532463</v>
      </c>
    </row>
    <row r="19" spans="1:8" s="28" customFormat="1" ht="24.75" customHeight="1">
      <c r="A19" s="116" t="s">
        <v>132</v>
      </c>
      <c r="B19" s="113">
        <v>8548</v>
      </c>
      <c r="C19" s="84">
        <f>(B19/$B$22)*100</f>
        <v>2.2222857722235076</v>
      </c>
      <c r="D19" s="83" t="s">
        <v>47</v>
      </c>
      <c r="E19" s="114">
        <v>8461</v>
      </c>
      <c r="F19" s="84">
        <f>E19/E22*100</f>
        <v>2.5298780360180957</v>
      </c>
      <c r="G19" s="113">
        <f t="shared" si="0"/>
        <v>87</v>
      </c>
      <c r="H19" s="84">
        <f t="shared" si="1"/>
        <v>1.0282472520978607</v>
      </c>
    </row>
    <row r="20" spans="1:8" s="28" customFormat="1" ht="24.75" customHeight="1">
      <c r="A20" s="116" t="s">
        <v>133</v>
      </c>
      <c r="B20" s="113">
        <v>598</v>
      </c>
      <c r="C20" s="84">
        <f>(B20/$B$22)*100</f>
        <v>0.15546641223557062</v>
      </c>
      <c r="D20" s="83"/>
      <c r="E20" s="114">
        <v>676</v>
      </c>
      <c r="F20" s="84">
        <f>E20/E22*100</f>
        <v>0.20212711882144344</v>
      </c>
      <c r="G20" s="113">
        <f t="shared" si="0"/>
        <v>-78</v>
      </c>
      <c r="H20" s="118">
        <f t="shared" si="1"/>
        <v>-11.538461538461538</v>
      </c>
    </row>
    <row r="21" spans="1:11" s="28" customFormat="1" ht="24.75" customHeight="1">
      <c r="A21" s="116" t="s">
        <v>134</v>
      </c>
      <c r="B21" s="119">
        <v>80227</v>
      </c>
      <c r="C21" s="84">
        <f>(B21/$B$22)*100</f>
        <v>20.857197080975123</v>
      </c>
      <c r="D21" s="83"/>
      <c r="E21" s="120">
        <v>50717</v>
      </c>
      <c r="F21" s="84">
        <f>E21/E22*100</f>
        <v>15.164616990040155</v>
      </c>
      <c r="G21" s="119">
        <f>(B21-E21)</f>
        <v>29510</v>
      </c>
      <c r="H21" s="84">
        <f t="shared" si="1"/>
        <v>58.18561823451702</v>
      </c>
      <c r="K21" s="28" t="s">
        <v>8</v>
      </c>
    </row>
    <row r="22" spans="1:8" ht="24.75" customHeight="1">
      <c r="A22" s="121" t="s">
        <v>32</v>
      </c>
      <c r="B22" s="113">
        <f>SUM(B13:B21)</f>
        <v>384649</v>
      </c>
      <c r="C22" s="84">
        <f>(B22/$B$22)*100</f>
        <v>100</v>
      </c>
      <c r="D22" s="83" t="s">
        <v>9</v>
      </c>
      <c r="E22" s="114">
        <f>SUM(E13:E21)</f>
        <v>334443</v>
      </c>
      <c r="F22" s="84">
        <v>100</v>
      </c>
      <c r="G22" s="113">
        <f>SUM(G13:G21)</f>
        <v>50206</v>
      </c>
      <c r="H22" s="84">
        <f t="shared" si="1"/>
        <v>15.011825632469508</v>
      </c>
    </row>
    <row r="23" ht="21" customHeight="1"/>
  </sheetData>
  <sheetProtection/>
  <mergeCells count="3">
    <mergeCell ref="A6:H6"/>
    <mergeCell ref="B11:C11"/>
    <mergeCell ref="D11:F11"/>
  </mergeCells>
  <printOptions horizontalCentered="1"/>
  <pageMargins left="0.7480314960629921" right="0.7480314960629921" top="0.984251968503937" bottom="0.984251968503937" header="0.5118110236220472" footer="0.5118110236220472"/>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3">
      <selection activeCell="K36" sqref="K36"/>
    </sheetView>
  </sheetViews>
  <sheetFormatPr defaultColWidth="9.00390625" defaultRowHeight="15.75"/>
  <sheetData>
    <row r="51" ht="21.75" customHeight="1"/>
    <row r="52" ht="21.75" customHeight="1"/>
    <row r="53" ht="33.75" customHeight="1" hidden="1"/>
    <row r="60" ht="21.75" customHeight="1"/>
  </sheetData>
  <sheetProtection/>
  <printOptions horizontalCentered="1" verticalCentered="1"/>
  <pageMargins left="0.5511811023622047" right="0.5511811023622047" top="0.7874015748031497" bottom="0.7874015748031497" header="0.5118110236220472" footer="0.5118110236220472"/>
  <pageSetup horizontalDpi="1200" verticalDpi="1200" orientation="portrait" r:id="rId2"/>
  <drawing r:id="rId1"/>
</worksheet>
</file>

<file path=xl/worksheets/sheet13.xml><?xml version="1.0" encoding="utf-8"?>
<worksheet xmlns="http://schemas.openxmlformats.org/spreadsheetml/2006/main" xmlns:r="http://schemas.openxmlformats.org/officeDocument/2006/relationships">
  <dimension ref="A1:E20"/>
  <sheetViews>
    <sheetView zoomScalePageLayoutView="0" workbookViewId="0" topLeftCell="A10">
      <selection activeCell="H25" sqref="H25"/>
    </sheetView>
  </sheetViews>
  <sheetFormatPr defaultColWidth="9.00390625" defaultRowHeight="15.75"/>
  <cols>
    <col min="1" max="1" width="22.875" style="122" customWidth="1"/>
    <col min="2" max="2" width="17.625" style="107" customWidth="1"/>
    <col min="3" max="3" width="2.375" style="107" customWidth="1"/>
    <col min="4" max="4" width="17.625" style="102" customWidth="1"/>
    <col min="5" max="5" width="17.625" style="126" customWidth="1"/>
    <col min="6" max="16384" width="9.00390625" style="79" customWidth="1"/>
  </cols>
  <sheetData>
    <row r="1" spans="1:5" s="17" customFormat="1" ht="30" customHeight="1">
      <c r="A1" s="92" t="s">
        <v>149</v>
      </c>
      <c r="B1" s="37"/>
      <c r="C1" s="37"/>
      <c r="D1" s="16"/>
      <c r="E1" s="38"/>
    </row>
    <row r="2" spans="1:5" s="4" customFormat="1" ht="36.75" customHeight="1">
      <c r="A2" s="73" t="s">
        <v>151</v>
      </c>
      <c r="B2" s="39"/>
      <c r="C2" s="39"/>
      <c r="D2" s="19"/>
      <c r="E2" s="40"/>
    </row>
    <row r="3" spans="1:5" s="4" customFormat="1" ht="28.5" customHeight="1">
      <c r="A3" s="73" t="s">
        <v>152</v>
      </c>
      <c r="B3" s="39"/>
      <c r="C3" s="39"/>
      <c r="D3" s="19"/>
      <c r="E3" s="40"/>
    </row>
    <row r="4" spans="1:5" s="4" customFormat="1" ht="39" customHeight="1">
      <c r="A4" s="73" t="s">
        <v>144</v>
      </c>
      <c r="B4" s="39"/>
      <c r="C4" s="39"/>
      <c r="D4" s="19"/>
      <c r="E4" s="40"/>
    </row>
    <row r="5" spans="1:5" s="4" customFormat="1" ht="30" customHeight="1">
      <c r="A5" s="73" t="s">
        <v>57</v>
      </c>
      <c r="B5" s="39"/>
      <c r="C5" s="39"/>
      <c r="D5" s="19"/>
      <c r="E5" s="40"/>
    </row>
    <row r="6" spans="1:3" s="4" customFormat="1" ht="30" customHeight="1">
      <c r="A6" s="73" t="s">
        <v>145</v>
      </c>
      <c r="B6" s="39"/>
      <c r="C6" s="39"/>
    </row>
    <row r="7" spans="4:5" s="4" customFormat="1" ht="28.5" customHeight="1">
      <c r="D7" s="19"/>
      <c r="E7" s="40"/>
    </row>
    <row r="8" spans="1:5" s="22" customFormat="1" ht="30" customHeight="1">
      <c r="A8" s="22" t="s">
        <v>150</v>
      </c>
      <c r="B8" s="41"/>
      <c r="C8" s="41"/>
      <c r="D8" s="21"/>
      <c r="E8" s="42"/>
    </row>
    <row r="9" ht="19.5">
      <c r="E9" s="123" t="s">
        <v>146</v>
      </c>
    </row>
    <row r="10" spans="1:5" s="34" customFormat="1" ht="29.25" customHeight="1">
      <c r="A10" s="124" t="s">
        <v>120</v>
      </c>
      <c r="B10" s="35" t="s">
        <v>121</v>
      </c>
      <c r="C10" s="143" t="s">
        <v>122</v>
      </c>
      <c r="D10" s="129"/>
      <c r="E10" s="125" t="s">
        <v>123</v>
      </c>
    </row>
    <row r="11" spans="1:5" s="28" customFormat="1" ht="29.25" customHeight="1">
      <c r="A11" s="112" t="s">
        <v>126</v>
      </c>
      <c r="B11" s="43">
        <v>10</v>
      </c>
      <c r="C11" s="85" t="s">
        <v>48</v>
      </c>
      <c r="D11" s="88">
        <v>10.2</v>
      </c>
      <c r="E11" s="44">
        <f>B11-D11</f>
        <v>-0.1999999999999993</v>
      </c>
    </row>
    <row r="12" spans="1:5" s="28" customFormat="1" ht="24.75" customHeight="1">
      <c r="A12" s="116" t="s">
        <v>128</v>
      </c>
      <c r="B12" s="43">
        <v>22</v>
      </c>
      <c r="C12" s="85"/>
      <c r="D12" s="88">
        <v>20</v>
      </c>
      <c r="E12" s="44">
        <f aca="true" t="shared" si="0" ref="E12:E19">B12-D12</f>
        <v>2</v>
      </c>
    </row>
    <row r="13" spans="1:5" s="28" customFormat="1" ht="24.75" customHeight="1">
      <c r="A13" s="116" t="s">
        <v>129</v>
      </c>
      <c r="B13" s="43">
        <v>8.1</v>
      </c>
      <c r="C13" s="85"/>
      <c r="D13" s="89">
        <v>5.8</v>
      </c>
      <c r="E13" s="44">
        <f t="shared" si="0"/>
        <v>2.3</v>
      </c>
    </row>
    <row r="14" spans="1:5" s="28" customFormat="1" ht="24.75" customHeight="1">
      <c r="A14" s="116" t="s">
        <v>130</v>
      </c>
      <c r="B14" s="65">
        <v>4.5</v>
      </c>
      <c r="C14" s="86"/>
      <c r="D14" s="90">
        <v>4.7</v>
      </c>
      <c r="E14" s="44">
        <f t="shared" si="0"/>
        <v>-0.20000000000000018</v>
      </c>
    </row>
    <row r="15" spans="1:5" s="28" customFormat="1" ht="24.75" customHeight="1">
      <c r="A15" s="116" t="s">
        <v>131</v>
      </c>
      <c r="B15" s="43">
        <v>7.2</v>
      </c>
      <c r="C15" s="85"/>
      <c r="D15" s="88">
        <v>8.2</v>
      </c>
      <c r="E15" s="44">
        <f t="shared" si="0"/>
        <v>-0.9999999999999991</v>
      </c>
    </row>
    <row r="16" spans="1:5" s="28" customFormat="1" ht="24.75" customHeight="1">
      <c r="A16" s="116" t="s">
        <v>132</v>
      </c>
      <c r="B16" s="43">
        <v>7.9</v>
      </c>
      <c r="C16" s="85" t="s">
        <v>49</v>
      </c>
      <c r="D16" s="88">
        <v>7.9</v>
      </c>
      <c r="E16" s="44">
        <f t="shared" si="0"/>
        <v>0</v>
      </c>
    </row>
    <row r="17" spans="1:5" s="28" customFormat="1" ht="24.75" customHeight="1">
      <c r="A17" s="116" t="s">
        <v>133</v>
      </c>
      <c r="B17" s="43">
        <v>2.8</v>
      </c>
      <c r="C17" s="85"/>
      <c r="D17" s="88">
        <v>3.5</v>
      </c>
      <c r="E17" s="44">
        <f t="shared" si="0"/>
        <v>-0.7000000000000002</v>
      </c>
    </row>
    <row r="18" spans="1:5" s="28" customFormat="1" ht="24.75" customHeight="1">
      <c r="A18" s="116" t="s">
        <v>142</v>
      </c>
      <c r="B18" s="51">
        <v>16.46</v>
      </c>
      <c r="C18" s="87"/>
      <c r="D18" s="91">
        <v>14.8</v>
      </c>
      <c r="E18" s="44">
        <f t="shared" si="0"/>
        <v>1.6600000000000001</v>
      </c>
    </row>
    <row r="19" spans="1:5" s="28" customFormat="1" ht="24.75" customHeight="1">
      <c r="A19" s="116" t="s">
        <v>143</v>
      </c>
      <c r="B19" s="43">
        <v>9.9</v>
      </c>
      <c r="C19" s="85"/>
      <c r="D19" s="88">
        <v>6.4</v>
      </c>
      <c r="E19" s="44">
        <f t="shared" si="0"/>
        <v>3.5</v>
      </c>
    </row>
    <row r="20" spans="1:5" ht="21.75" customHeight="1">
      <c r="A20" s="141"/>
      <c r="B20" s="142"/>
      <c r="C20" s="142"/>
      <c r="D20" s="142"/>
      <c r="E20" s="142"/>
    </row>
  </sheetData>
  <sheetProtection/>
  <mergeCells count="2">
    <mergeCell ref="A20:E20"/>
    <mergeCell ref="C10:D10"/>
  </mergeCells>
  <printOptions horizontalCentered="1"/>
  <pageMargins left="0.7480314960629921" right="0.7480314960629921" top="1.3779527559055118" bottom="1.3779527559055118" header="0.5118110236220472" footer="0.5118110236220472"/>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5">
      <selection activeCell="M12" sqref="M12"/>
    </sheetView>
  </sheetViews>
  <sheetFormatPr defaultColWidth="9.00390625" defaultRowHeight="15.75"/>
  <sheetData/>
  <sheetProtection/>
  <printOptions horizontalCentered="1" verticalCentered="1"/>
  <pageMargins left="0.5511811023622047" right="0.5511811023622047" top="0.7874015748031497" bottom="0.7874015748031497" header="0.5118110236220472" footer="0.5118110236220472"/>
  <pageSetup horizontalDpi="1200" verticalDpi="1200" orientation="portrait" r:id="rId2"/>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51:U60"/>
  <sheetViews>
    <sheetView zoomScalePageLayoutView="0" workbookViewId="0" topLeftCell="A1">
      <selection activeCell="C51" sqref="C51"/>
    </sheetView>
  </sheetViews>
  <sheetFormatPr defaultColWidth="9.00390625" defaultRowHeight="15.75"/>
  <cols>
    <col min="1" max="1" width="17.375" style="0" customWidth="1"/>
  </cols>
  <sheetData>
    <row r="51" spans="2:3" ht="16.5">
      <c r="B51" t="s">
        <v>44</v>
      </c>
      <c r="C51" t="s">
        <v>10</v>
      </c>
    </row>
    <row r="52" spans="1:3" ht="16.5">
      <c r="A52" s="3" t="s">
        <v>23</v>
      </c>
      <c r="B52" s="70">
        <v>36271</v>
      </c>
      <c r="C52" s="5">
        <v>34162</v>
      </c>
    </row>
    <row r="53" spans="1:3" ht="16.5" hidden="1">
      <c r="A53" s="3" t="s">
        <v>13</v>
      </c>
      <c r="B53" s="70">
        <v>0</v>
      </c>
      <c r="C53" s="5">
        <v>0</v>
      </c>
    </row>
    <row r="54" spans="1:3" ht="16.5">
      <c r="A54" s="3" t="s">
        <v>14</v>
      </c>
      <c r="B54" s="70">
        <v>564</v>
      </c>
      <c r="C54" s="5">
        <v>546</v>
      </c>
    </row>
    <row r="55" spans="1:3" ht="16.5">
      <c r="A55" s="3" t="s">
        <v>15</v>
      </c>
      <c r="B55" s="70">
        <v>594</v>
      </c>
      <c r="C55" s="5">
        <v>563</v>
      </c>
    </row>
    <row r="56" spans="1:3" ht="16.5">
      <c r="A56" s="3" t="s">
        <v>16</v>
      </c>
      <c r="B56" s="70">
        <v>1597</v>
      </c>
      <c r="C56" s="5">
        <v>1538</v>
      </c>
    </row>
    <row r="57" spans="1:3" ht="16.5">
      <c r="A57" s="3" t="s">
        <v>17</v>
      </c>
      <c r="B57" s="70">
        <v>50</v>
      </c>
      <c r="C57" s="5">
        <v>47</v>
      </c>
    </row>
    <row r="59" spans="1:21" ht="16.5">
      <c r="A59" t="s">
        <v>30</v>
      </c>
      <c r="B59" t="s">
        <v>29</v>
      </c>
      <c r="C59" t="s">
        <v>28</v>
      </c>
      <c r="D59" t="s">
        <v>18</v>
      </c>
      <c r="E59" t="s">
        <v>22</v>
      </c>
      <c r="F59" t="s">
        <v>21</v>
      </c>
      <c r="G59" t="s">
        <v>24</v>
      </c>
      <c r="H59" t="s">
        <v>25</v>
      </c>
      <c r="I59" t="s">
        <v>26</v>
      </c>
      <c r="J59" t="s">
        <v>27</v>
      </c>
      <c r="K59" t="s">
        <v>40</v>
      </c>
      <c r="L59" t="s">
        <v>41</v>
      </c>
      <c r="M59" t="s">
        <v>35</v>
      </c>
      <c r="N59" t="s">
        <v>42</v>
      </c>
      <c r="O59" t="s">
        <v>36</v>
      </c>
      <c r="P59" t="s">
        <v>37</v>
      </c>
      <c r="Q59" t="s">
        <v>38</v>
      </c>
      <c r="R59" t="s">
        <v>43</v>
      </c>
      <c r="S59" t="s">
        <v>39</v>
      </c>
      <c r="T59" t="s">
        <v>10</v>
      </c>
      <c r="U59" t="s">
        <v>44</v>
      </c>
    </row>
    <row r="60" spans="1:21" ht="16.5">
      <c r="A60" s="3" t="s">
        <v>19</v>
      </c>
      <c r="B60" s="1">
        <v>13416</v>
      </c>
      <c r="C60" s="1">
        <v>14455</v>
      </c>
      <c r="D60" s="1">
        <v>15659</v>
      </c>
      <c r="E60" s="5">
        <v>16645</v>
      </c>
      <c r="F60" s="5">
        <v>17905</v>
      </c>
      <c r="G60" s="1">
        <v>19135</v>
      </c>
      <c r="H60" s="1">
        <v>20316</v>
      </c>
      <c r="I60" s="1">
        <v>21155</v>
      </c>
      <c r="J60" s="1">
        <v>21343</v>
      </c>
      <c r="K60" s="1">
        <v>22440</v>
      </c>
      <c r="L60" s="1">
        <v>23902</v>
      </c>
      <c r="M60" s="50">
        <v>25402</v>
      </c>
      <c r="N60" s="1">
        <v>26599</v>
      </c>
      <c r="O60" s="1">
        <v>27007</v>
      </c>
      <c r="P60" s="1">
        <v>28878</v>
      </c>
      <c r="Q60" s="1">
        <v>30808</v>
      </c>
      <c r="R60" s="1">
        <v>32205</v>
      </c>
      <c r="S60" s="1">
        <v>33542</v>
      </c>
      <c r="T60" s="1">
        <v>34796</v>
      </c>
      <c r="U60" s="1">
        <v>36618</v>
      </c>
    </row>
  </sheetData>
  <sheetProtection/>
  <printOptions horizontalCentered="1" verticalCentered="1"/>
  <pageMargins left="0.5511811023622047" right="0.35433070866141736" top="0.7874015748031497" bottom="0.7874015748031497" header="0.5118110236220472" footer="0.5118110236220472"/>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A1:L27"/>
  <sheetViews>
    <sheetView zoomScale="120" zoomScaleNormal="120" zoomScalePageLayoutView="0" workbookViewId="0" topLeftCell="A10">
      <selection activeCell="N16" sqref="N16"/>
    </sheetView>
  </sheetViews>
  <sheetFormatPr defaultColWidth="9.00390625" defaultRowHeight="15.75"/>
  <cols>
    <col min="1" max="1" width="16.125" style="79" customWidth="1"/>
    <col min="2" max="2" width="11.00390625" style="79" customWidth="1"/>
    <col min="3" max="3" width="11.625" style="79" bestFit="1" customWidth="1"/>
    <col min="4" max="4" width="10.00390625" style="79" customWidth="1"/>
    <col min="5" max="5" width="5.125" style="102" customWidth="1"/>
    <col min="6" max="6" width="10.625" style="79" customWidth="1"/>
    <col min="7" max="7" width="5.125" style="102" customWidth="1"/>
    <col min="8" max="8" width="8.00390625" style="79" customWidth="1"/>
    <col min="9" max="9" width="5.50390625" style="102" customWidth="1"/>
    <col min="10" max="10" width="9.00390625" style="79" customWidth="1"/>
    <col min="11" max="11" width="10.50390625" style="79" bestFit="1" customWidth="1"/>
    <col min="12" max="16384" width="9.00390625" style="79" customWidth="1"/>
  </cols>
  <sheetData>
    <row r="1" spans="1:9" s="17" customFormat="1" ht="30" customHeight="1">
      <c r="A1" s="17" t="s">
        <v>79</v>
      </c>
      <c r="B1" s="4"/>
      <c r="C1" s="4"/>
      <c r="D1" s="4"/>
      <c r="E1" s="19"/>
      <c r="F1" s="4"/>
      <c r="G1" s="19"/>
      <c r="H1" s="4"/>
      <c r="I1" s="19"/>
    </row>
    <row r="2" spans="1:9" s="4" customFormat="1" ht="30" customHeight="1">
      <c r="A2" s="4" t="s">
        <v>88</v>
      </c>
      <c r="E2" s="19"/>
      <c r="G2" s="19"/>
      <c r="I2" s="19"/>
    </row>
    <row r="3" spans="1:9" s="4" customFormat="1" ht="30" customHeight="1">
      <c r="A3" s="4" t="s">
        <v>89</v>
      </c>
      <c r="E3" s="19"/>
      <c r="G3" s="19"/>
      <c r="I3" s="19"/>
    </row>
    <row r="4" spans="1:9" s="4" customFormat="1" ht="30" customHeight="1">
      <c r="A4" s="4" t="s">
        <v>90</v>
      </c>
      <c r="E4" s="19"/>
      <c r="G4" s="19"/>
      <c r="I4" s="19"/>
    </row>
    <row r="5" spans="1:9" s="4" customFormat="1" ht="30" customHeight="1">
      <c r="A5" s="4" t="s">
        <v>91</v>
      </c>
      <c r="E5" s="19"/>
      <c r="G5" s="19"/>
      <c r="I5" s="19"/>
    </row>
    <row r="6" spans="1:9" s="4" customFormat="1" ht="30" customHeight="1">
      <c r="A6" s="4" t="s">
        <v>92</v>
      </c>
      <c r="E6" s="19"/>
      <c r="G6" s="19"/>
      <c r="I6" s="19"/>
    </row>
    <row r="7" spans="1:9" s="4" customFormat="1" ht="30" customHeight="1">
      <c r="A7" s="4" t="s">
        <v>93</v>
      </c>
      <c r="E7" s="19"/>
      <c r="G7" s="19"/>
      <c r="I7" s="19"/>
    </row>
    <row r="8" spans="1:9" s="71" customFormat="1" ht="30" customHeight="1">
      <c r="A8" s="4" t="s">
        <v>94</v>
      </c>
      <c r="E8" s="72"/>
      <c r="G8" s="72"/>
      <c r="I8" s="72"/>
    </row>
    <row r="9" spans="5:9" s="4" customFormat="1" ht="30" customHeight="1">
      <c r="E9" s="19"/>
      <c r="G9" s="19"/>
      <c r="I9" s="19"/>
    </row>
    <row r="10" spans="5:9" s="4" customFormat="1" ht="30" customHeight="1">
      <c r="E10" s="19"/>
      <c r="G10" s="19"/>
      <c r="I10" s="19"/>
    </row>
    <row r="11" spans="1:9" s="22" customFormat="1" ht="30" customHeight="1">
      <c r="A11" s="22" t="s">
        <v>80</v>
      </c>
      <c r="E11" s="21"/>
      <c r="G11" s="21"/>
      <c r="I11" s="21"/>
    </row>
    <row r="12" spans="5:9" s="22" customFormat="1" ht="15.75" customHeight="1">
      <c r="E12" s="21"/>
      <c r="G12" s="21"/>
      <c r="I12" s="21"/>
    </row>
    <row r="13" spans="5:9" s="23" customFormat="1" ht="15.75">
      <c r="E13" s="25"/>
      <c r="H13" s="79"/>
      <c r="I13" s="94" t="s">
        <v>75</v>
      </c>
    </row>
    <row r="14" spans="1:9" s="28" customFormat="1" ht="32.25" customHeight="1">
      <c r="A14" s="103" t="s">
        <v>81</v>
      </c>
      <c r="B14" s="32" t="s">
        <v>82</v>
      </c>
      <c r="C14" s="32"/>
      <c r="D14" s="32"/>
      <c r="E14" s="27"/>
      <c r="F14" s="32" t="s">
        <v>83</v>
      </c>
      <c r="G14" s="27"/>
      <c r="H14" s="32" t="s">
        <v>84</v>
      </c>
      <c r="I14" s="27"/>
    </row>
    <row r="15" spans="1:9" s="31" customFormat="1" ht="33" customHeight="1">
      <c r="A15" s="104"/>
      <c r="B15" s="29" t="s">
        <v>60</v>
      </c>
      <c r="C15" s="29" t="s">
        <v>31</v>
      </c>
      <c r="D15" s="97" t="s">
        <v>61</v>
      </c>
      <c r="E15" s="30" t="s">
        <v>12</v>
      </c>
      <c r="F15" s="97" t="s">
        <v>62</v>
      </c>
      <c r="G15" s="30" t="s">
        <v>12</v>
      </c>
      <c r="H15" s="97" t="s">
        <v>62</v>
      </c>
      <c r="I15" s="30" t="s">
        <v>12</v>
      </c>
    </row>
    <row r="16" spans="1:9" s="28" customFormat="1" ht="24.75" customHeight="1">
      <c r="A16" s="98" t="s">
        <v>63</v>
      </c>
      <c r="B16" s="13">
        <v>20431184</v>
      </c>
      <c r="C16" s="13">
        <v>3454154</v>
      </c>
      <c r="D16" s="13">
        <v>23885338</v>
      </c>
      <c r="E16" s="14">
        <f>D16/$D$24*100</f>
        <v>86.81624631926678</v>
      </c>
      <c r="F16" s="13">
        <v>22605674</v>
      </c>
      <c r="G16" s="14">
        <v>86.88571268862376</v>
      </c>
      <c r="H16" s="13">
        <f>D16-F16</f>
        <v>1279664</v>
      </c>
      <c r="I16" s="14">
        <f>H16/F16*100</f>
        <v>5.660808874798424</v>
      </c>
    </row>
    <row r="17" spans="1:9" s="28" customFormat="1" ht="24.75" customHeight="1" hidden="1">
      <c r="A17" s="100" t="s">
        <v>85</v>
      </c>
      <c r="B17" s="13">
        <v>0</v>
      </c>
      <c r="C17" s="15">
        <v>0</v>
      </c>
      <c r="D17" s="13">
        <f>B17</f>
        <v>0</v>
      </c>
      <c r="E17" s="14">
        <f aca="true" t="shared" si="0" ref="E17:E23">D17/$D$24*100</f>
        <v>0</v>
      </c>
      <c r="F17" s="13">
        <v>0</v>
      </c>
      <c r="G17" s="14">
        <v>0</v>
      </c>
      <c r="H17" s="13">
        <f aca="true" t="shared" si="1" ref="H17:H22">D17-F17</f>
        <v>0</v>
      </c>
      <c r="I17" s="14" t="e">
        <f aca="true" t="shared" si="2" ref="I17:I24">H17/F17*100</f>
        <v>#DIV/0!</v>
      </c>
    </row>
    <row r="18" spans="1:10" s="28" customFormat="1" ht="24.75" customHeight="1">
      <c r="A18" s="100" t="s">
        <v>65</v>
      </c>
      <c r="B18" s="13">
        <v>556806</v>
      </c>
      <c r="C18" s="13">
        <v>333608</v>
      </c>
      <c r="D18" s="13">
        <v>890414</v>
      </c>
      <c r="E18" s="14">
        <v>3.3</v>
      </c>
      <c r="F18" s="13">
        <v>822434</v>
      </c>
      <c r="G18" s="14">
        <v>3.79546960371805</v>
      </c>
      <c r="H18" s="13">
        <f t="shared" si="1"/>
        <v>67980</v>
      </c>
      <c r="I18" s="14">
        <f t="shared" si="2"/>
        <v>8.265708859312722</v>
      </c>
      <c r="J18" s="28" t="s">
        <v>11</v>
      </c>
    </row>
    <row r="19" spans="1:9" s="28" customFormat="1" ht="24.75" customHeight="1">
      <c r="A19" s="100" t="s">
        <v>66</v>
      </c>
      <c r="B19" s="13">
        <v>390019</v>
      </c>
      <c r="C19" s="15">
        <v>0</v>
      </c>
      <c r="D19" s="13">
        <f>B19</f>
        <v>390019</v>
      </c>
      <c r="E19" s="14">
        <v>1.3</v>
      </c>
      <c r="F19" s="13">
        <v>360503</v>
      </c>
      <c r="G19" s="14">
        <v>1.3</v>
      </c>
      <c r="H19" s="13">
        <f t="shared" si="1"/>
        <v>29516</v>
      </c>
      <c r="I19" s="14">
        <f t="shared" si="2"/>
        <v>8.187449202919254</v>
      </c>
    </row>
    <row r="20" spans="1:12" s="28" customFormat="1" ht="24.75" customHeight="1">
      <c r="A20" s="100" t="s">
        <v>67</v>
      </c>
      <c r="B20" s="13">
        <v>861073</v>
      </c>
      <c r="C20" s="15">
        <v>0</v>
      </c>
      <c r="D20" s="13">
        <f>B20</f>
        <v>861073</v>
      </c>
      <c r="E20" s="14">
        <f t="shared" si="0"/>
        <v>3.129749542035788</v>
      </c>
      <c r="F20" s="13">
        <v>789269</v>
      </c>
      <c r="G20" s="14">
        <v>2.980346083792356</v>
      </c>
      <c r="H20" s="13">
        <f t="shared" si="1"/>
        <v>71804</v>
      </c>
      <c r="I20" s="14">
        <f t="shared" si="2"/>
        <v>9.097532020135086</v>
      </c>
      <c r="L20" s="28" t="s">
        <v>0</v>
      </c>
    </row>
    <row r="21" spans="1:9" s="28" customFormat="1" ht="24.75" customHeight="1">
      <c r="A21" s="100" t="s">
        <v>68</v>
      </c>
      <c r="B21" s="13">
        <v>24678</v>
      </c>
      <c r="C21" s="15">
        <v>0</v>
      </c>
      <c r="D21" s="13">
        <f>B21</f>
        <v>24678</v>
      </c>
      <c r="E21" s="14">
        <f t="shared" si="0"/>
        <v>0.08969734180302852</v>
      </c>
      <c r="F21" s="13">
        <v>23254</v>
      </c>
      <c r="G21" s="14">
        <v>0.0905390045998783</v>
      </c>
      <c r="H21" s="13">
        <f t="shared" si="1"/>
        <v>1424</v>
      </c>
      <c r="I21" s="14">
        <f t="shared" si="2"/>
        <v>6.123677646856454</v>
      </c>
    </row>
    <row r="22" spans="1:9" s="28" customFormat="1" ht="24.75" customHeight="1">
      <c r="A22" s="100" t="s">
        <v>86</v>
      </c>
      <c r="B22" s="13">
        <v>15155</v>
      </c>
      <c r="C22" s="15">
        <v>0</v>
      </c>
      <c r="D22" s="13">
        <f>B22</f>
        <v>15155</v>
      </c>
      <c r="E22" s="14">
        <f t="shared" si="0"/>
        <v>0.05508401065827446</v>
      </c>
      <c r="F22" s="13">
        <v>16061</v>
      </c>
      <c r="G22" s="14">
        <v>0.08342250660610163</v>
      </c>
      <c r="H22" s="13">
        <f t="shared" si="1"/>
        <v>-906</v>
      </c>
      <c r="I22" s="14">
        <f t="shared" si="2"/>
        <v>-5.6409937114750015</v>
      </c>
    </row>
    <row r="23" spans="1:9" s="28" customFormat="1" ht="24.75" customHeight="1">
      <c r="A23" s="100" t="s">
        <v>87</v>
      </c>
      <c r="B23" s="57">
        <v>1445844</v>
      </c>
      <c r="C23" s="15">
        <v>0</v>
      </c>
      <c r="D23" s="57">
        <f>B23</f>
        <v>1445844</v>
      </c>
      <c r="E23" s="14">
        <f t="shared" si="0"/>
        <v>5.255221795196449</v>
      </c>
      <c r="F23" s="57">
        <v>1249858</v>
      </c>
      <c r="G23" s="14">
        <v>4.806000297722861</v>
      </c>
      <c r="H23" s="57">
        <f>D23-F23</f>
        <v>195986</v>
      </c>
      <c r="I23" s="14">
        <f t="shared" si="2"/>
        <v>15.680661323126307</v>
      </c>
    </row>
    <row r="24" spans="1:9" ht="24.75" customHeight="1">
      <c r="A24" s="101" t="s">
        <v>69</v>
      </c>
      <c r="B24" s="13">
        <f>SUM(B16:B23)</f>
        <v>23724759</v>
      </c>
      <c r="C24" s="13">
        <f>SUM(C16:C23)</f>
        <v>3787762</v>
      </c>
      <c r="D24" s="13">
        <f>B24+C24</f>
        <v>27512521</v>
      </c>
      <c r="E24" s="14">
        <f>D24/$D$24*100</f>
        <v>100</v>
      </c>
      <c r="F24" s="13">
        <f>SUM(F16:F23)</f>
        <v>25867053</v>
      </c>
      <c r="G24" s="14">
        <v>100</v>
      </c>
      <c r="H24" s="13">
        <f>SUM(H16:H23)</f>
        <v>1645468</v>
      </c>
      <c r="I24" s="14">
        <f t="shared" si="2"/>
        <v>6.361250351943841</v>
      </c>
    </row>
    <row r="25" ht="16.5">
      <c r="A25" s="79" t="s">
        <v>95</v>
      </c>
    </row>
    <row r="26" spans="1:11" ht="16.5">
      <c r="A26" s="79" t="s">
        <v>33</v>
      </c>
      <c r="K26" s="93"/>
    </row>
    <row r="27" spans="1:11" ht="15.75">
      <c r="A27" s="79" t="s">
        <v>1</v>
      </c>
      <c r="K27" s="93"/>
    </row>
  </sheetData>
  <sheetProtection/>
  <printOptions horizontalCentered="1" verticalCentered="1"/>
  <pageMargins left="0.7480314960629921" right="0.7480314960629921" top="0.984251968503937" bottom="0.984251968503937" header="0.5118110236220472" footer="0.5118110236220472"/>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51:V62"/>
  <sheetViews>
    <sheetView tabSelected="1" zoomScalePageLayoutView="0" workbookViewId="0" topLeftCell="A1">
      <selection activeCell="L19" sqref="L19"/>
    </sheetView>
  </sheetViews>
  <sheetFormatPr defaultColWidth="9.00390625" defaultRowHeight="15.75"/>
  <cols>
    <col min="1" max="1" width="12.875" style="0" customWidth="1"/>
  </cols>
  <sheetData>
    <row r="51" spans="1:3" ht="15.75">
      <c r="A51" s="6"/>
      <c r="B51" s="6"/>
      <c r="C51" s="6"/>
    </row>
    <row r="52" spans="1:3" ht="16.5">
      <c r="A52" s="7"/>
      <c r="B52" s="50"/>
      <c r="C52" s="50"/>
    </row>
    <row r="53" spans="1:3" ht="16.5" hidden="1">
      <c r="A53" s="7"/>
      <c r="B53" s="50"/>
      <c r="C53" s="50"/>
    </row>
    <row r="54" spans="1:3" ht="33.75" customHeight="1">
      <c r="A54" s="8"/>
      <c r="B54" s="50"/>
      <c r="C54" s="50"/>
    </row>
    <row r="55" spans="1:3" ht="16.5">
      <c r="A55" s="7"/>
      <c r="B55" s="50"/>
      <c r="C55" s="50"/>
    </row>
    <row r="56" spans="1:3" ht="16.5">
      <c r="A56" s="7"/>
      <c r="B56" s="50"/>
      <c r="C56" s="50"/>
    </row>
    <row r="57" spans="1:3" ht="16.5">
      <c r="A57" s="7"/>
      <c r="B57" s="50"/>
      <c r="C57" s="50"/>
    </row>
    <row r="58" spans="1:3" ht="16.5">
      <c r="A58" s="7"/>
      <c r="B58" s="50"/>
      <c r="C58" s="50"/>
    </row>
    <row r="59" spans="1:3" ht="16.5">
      <c r="A59" s="7"/>
      <c r="B59" s="50"/>
      <c r="C59" s="50"/>
    </row>
    <row r="60" ht="15.75">
      <c r="A60" s="6"/>
    </row>
    <row r="61" ht="15.75">
      <c r="A61" s="6"/>
    </row>
    <row r="62" spans="1:22" ht="15.75">
      <c r="A62" s="6"/>
      <c r="B62" s="1"/>
      <c r="C62" s="1"/>
      <c r="D62" s="1"/>
      <c r="E62" s="1"/>
      <c r="F62" s="5"/>
      <c r="G62" s="5"/>
      <c r="H62" s="9"/>
      <c r="I62" s="9"/>
      <c r="J62" s="9"/>
      <c r="K62" s="9"/>
      <c r="L62" s="9"/>
      <c r="M62" s="9"/>
      <c r="N62" s="52"/>
      <c r="O62" s="50"/>
      <c r="P62" s="50"/>
      <c r="Q62" s="50"/>
      <c r="R62" s="50"/>
      <c r="S62" s="50"/>
      <c r="T62" s="50"/>
      <c r="U62" s="50"/>
      <c r="V62" s="50"/>
    </row>
  </sheetData>
  <sheetProtection/>
  <printOptions horizontalCentered="1" verticalCentered="1"/>
  <pageMargins left="0.5511811023622047" right="0.5511811023622047" top="0.7874015748031497" bottom="0.7874015748031497" header="0.5118110236220472" footer="0.5118110236220472"/>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dimension ref="A1:K30"/>
  <sheetViews>
    <sheetView zoomScale="130" zoomScaleNormal="130" zoomScalePageLayoutView="0" workbookViewId="0" topLeftCell="A17">
      <selection activeCell="M20" sqref="M20"/>
    </sheetView>
  </sheetViews>
  <sheetFormatPr defaultColWidth="9.00390625" defaultRowHeight="15.75"/>
  <cols>
    <col min="1" max="1" width="17.25390625" style="79" customWidth="1"/>
    <col min="2" max="2" width="11.50390625" style="79" customWidth="1"/>
    <col min="3" max="3" width="10.25390625" style="79" customWidth="1"/>
    <col min="4" max="4" width="9.375" style="79" customWidth="1"/>
    <col min="5" max="5" width="5.375" style="102" customWidth="1"/>
    <col min="6" max="6" width="2.50390625" style="102" hidden="1" customWidth="1"/>
    <col min="7" max="7" width="1.75390625" style="102" customWidth="1"/>
    <col min="8" max="8" width="8.50390625" style="79" customWidth="1"/>
    <col min="9" max="9" width="4.875" style="102" customWidth="1"/>
    <col min="10" max="10" width="8.625" style="79" customWidth="1"/>
    <col min="11" max="11" width="5.50390625" style="102" customWidth="1"/>
    <col min="12" max="16384" width="9.00390625" style="79" customWidth="1"/>
  </cols>
  <sheetData>
    <row r="1" spans="1:11" s="17" customFormat="1" ht="30" customHeight="1">
      <c r="A1" s="17" t="s">
        <v>54</v>
      </c>
      <c r="B1" s="4"/>
      <c r="C1" s="4"/>
      <c r="D1" s="4"/>
      <c r="E1" s="19"/>
      <c r="F1" s="19"/>
      <c r="G1" s="19"/>
      <c r="H1" s="4"/>
      <c r="I1" s="19"/>
      <c r="J1" s="4"/>
      <c r="K1" s="19"/>
    </row>
    <row r="2" spans="1:11" s="4" customFormat="1" ht="30" customHeight="1">
      <c r="A2" s="4" t="s">
        <v>98</v>
      </c>
      <c r="E2" s="19"/>
      <c r="F2" s="19"/>
      <c r="G2" s="19"/>
      <c r="I2" s="19"/>
      <c r="K2" s="19"/>
    </row>
    <row r="3" spans="1:11" s="4" customFormat="1" ht="30" customHeight="1">
      <c r="A3" s="4" t="s">
        <v>99</v>
      </c>
      <c r="E3" s="19"/>
      <c r="F3" s="19"/>
      <c r="G3" s="19"/>
      <c r="I3" s="19"/>
      <c r="K3" s="19"/>
    </row>
    <row r="4" spans="1:11" s="4" customFormat="1" ht="30" customHeight="1">
      <c r="A4" s="4" t="s">
        <v>100</v>
      </c>
      <c r="E4" s="19"/>
      <c r="F4" s="19"/>
      <c r="G4" s="19"/>
      <c r="I4" s="19"/>
      <c r="K4" s="19"/>
    </row>
    <row r="5" spans="1:11" s="4" customFormat="1" ht="30" customHeight="1">
      <c r="A5" s="4" t="s">
        <v>147</v>
      </c>
      <c r="E5" s="19"/>
      <c r="F5" s="19"/>
      <c r="G5" s="19"/>
      <c r="I5" s="19"/>
      <c r="K5" s="19"/>
    </row>
    <row r="6" spans="1:11" s="4" customFormat="1" ht="30" customHeight="1">
      <c r="A6" s="4" t="s">
        <v>101</v>
      </c>
      <c r="E6" s="19"/>
      <c r="F6" s="19"/>
      <c r="G6" s="19"/>
      <c r="I6" s="19"/>
      <c r="K6" s="19"/>
    </row>
    <row r="7" spans="1:11" s="4" customFormat="1" ht="30" customHeight="1">
      <c r="A7" s="4" t="s">
        <v>102</v>
      </c>
      <c r="E7" s="19"/>
      <c r="F7" s="19"/>
      <c r="G7" s="19"/>
      <c r="I7" s="19"/>
      <c r="K7" s="19"/>
    </row>
    <row r="8" spans="1:11" s="4" customFormat="1" ht="30" customHeight="1">
      <c r="A8" s="4" t="s">
        <v>103</v>
      </c>
      <c r="E8" s="19"/>
      <c r="F8" s="19"/>
      <c r="G8" s="19"/>
      <c r="I8" s="19"/>
      <c r="K8" s="19"/>
    </row>
    <row r="9" spans="5:11" s="4" customFormat="1" ht="23.25" customHeight="1">
      <c r="E9" s="19"/>
      <c r="F9" s="19"/>
      <c r="G9" s="19"/>
      <c r="I9" s="19"/>
      <c r="K9" s="19"/>
    </row>
    <row r="10" spans="1:11" s="22" customFormat="1" ht="27.75" customHeight="1">
      <c r="A10" s="22" t="s">
        <v>104</v>
      </c>
      <c r="E10" s="21"/>
      <c r="F10" s="21"/>
      <c r="G10" s="21"/>
      <c r="I10" s="21"/>
      <c r="K10" s="21"/>
    </row>
    <row r="11" spans="5:11" s="23" customFormat="1" ht="15.75">
      <c r="E11" s="25"/>
      <c r="F11" s="25"/>
      <c r="G11" s="25"/>
      <c r="J11" s="79"/>
      <c r="K11" s="94" t="s">
        <v>75</v>
      </c>
    </row>
    <row r="12" spans="1:11" s="28" customFormat="1" ht="27" customHeight="1">
      <c r="A12" s="103" t="s">
        <v>81</v>
      </c>
      <c r="B12" s="130" t="s">
        <v>82</v>
      </c>
      <c r="C12" s="131"/>
      <c r="D12" s="131"/>
      <c r="E12" s="129"/>
      <c r="F12" s="130" t="s">
        <v>83</v>
      </c>
      <c r="G12" s="132"/>
      <c r="H12" s="131"/>
      <c r="I12" s="129"/>
      <c r="J12" s="32" t="s">
        <v>84</v>
      </c>
      <c r="K12" s="27"/>
    </row>
    <row r="13" spans="1:11" s="31" customFormat="1" ht="30" customHeight="1">
      <c r="A13" s="96" t="s">
        <v>20</v>
      </c>
      <c r="B13" s="29" t="s">
        <v>60</v>
      </c>
      <c r="C13" s="29" t="s">
        <v>31</v>
      </c>
      <c r="D13" s="97" t="s">
        <v>61</v>
      </c>
      <c r="E13" s="30" t="s">
        <v>12</v>
      </c>
      <c r="F13" s="127" t="s">
        <v>62</v>
      </c>
      <c r="G13" s="128"/>
      <c r="H13" s="129"/>
      <c r="I13" s="30" t="s">
        <v>12</v>
      </c>
      <c r="J13" s="97" t="s">
        <v>62</v>
      </c>
      <c r="K13" s="30" t="s">
        <v>12</v>
      </c>
    </row>
    <row r="14" spans="1:11" s="28" customFormat="1" ht="24.75" customHeight="1">
      <c r="A14" s="98" t="s">
        <v>63</v>
      </c>
      <c r="B14" s="13">
        <v>7394738</v>
      </c>
      <c r="C14" s="13">
        <v>899564</v>
      </c>
      <c r="D14" s="13">
        <f>B14+C14</f>
        <v>8294302</v>
      </c>
      <c r="E14" s="14">
        <f aca="true" t="shared" si="0" ref="E14:E23">D14/$D$23*100</f>
        <v>39.300354078843476</v>
      </c>
      <c r="F14" s="68" t="s">
        <v>2</v>
      </c>
      <c r="G14" s="81"/>
      <c r="H14" s="66">
        <v>7637256</v>
      </c>
      <c r="I14" s="45">
        <v>40.706420194158426</v>
      </c>
      <c r="J14" s="13">
        <f aca="true" t="shared" si="1" ref="J14:J23">D14-H14</f>
        <v>657046</v>
      </c>
      <c r="K14" s="14">
        <f aca="true" t="shared" si="2" ref="K14:K23">J14/H14*100</f>
        <v>8.60316846783714</v>
      </c>
    </row>
    <row r="15" spans="1:11" s="28" customFormat="1" ht="24.75" customHeight="1" hidden="1">
      <c r="A15" s="100" t="s">
        <v>85</v>
      </c>
      <c r="B15" s="13">
        <v>0</v>
      </c>
      <c r="C15" s="15">
        <v>0</v>
      </c>
      <c r="D15" s="13">
        <f>B15</f>
        <v>0</v>
      </c>
      <c r="E15" s="14">
        <f t="shared" si="0"/>
        <v>0</v>
      </c>
      <c r="F15" s="68"/>
      <c r="G15" s="81"/>
      <c r="H15" s="80">
        <v>0</v>
      </c>
      <c r="I15" s="45">
        <v>0</v>
      </c>
      <c r="J15" s="13">
        <f t="shared" si="1"/>
        <v>0</v>
      </c>
      <c r="K15" s="14" t="e">
        <f t="shared" si="2"/>
        <v>#DIV/0!</v>
      </c>
    </row>
    <row r="16" spans="1:11" s="28" customFormat="1" ht="24.75" customHeight="1">
      <c r="A16" s="100" t="s">
        <v>65</v>
      </c>
      <c r="B16" s="13">
        <v>596467</v>
      </c>
      <c r="C16" s="13">
        <v>243</v>
      </c>
      <c r="D16" s="13">
        <v>596710</v>
      </c>
      <c r="E16" s="14">
        <f t="shared" si="0"/>
        <v>2.827352353746788</v>
      </c>
      <c r="F16" s="68" t="s">
        <v>2</v>
      </c>
      <c r="G16" s="81"/>
      <c r="H16" s="66">
        <v>521271</v>
      </c>
      <c r="I16" s="45">
        <v>2.4180306352659353</v>
      </c>
      <c r="J16" s="13">
        <f t="shared" si="1"/>
        <v>75439</v>
      </c>
      <c r="K16" s="14">
        <f t="shared" si="2"/>
        <v>14.472126782422196</v>
      </c>
    </row>
    <row r="17" spans="1:11" s="28" customFormat="1" ht="24.75" customHeight="1">
      <c r="A17" s="100" t="s">
        <v>66</v>
      </c>
      <c r="B17" s="13">
        <v>27311</v>
      </c>
      <c r="C17" s="15">
        <v>0</v>
      </c>
      <c r="D17" s="13">
        <f aca="true" t="shared" si="3" ref="D17:D22">B17</f>
        <v>27311</v>
      </c>
      <c r="E17" s="14">
        <f t="shared" si="0"/>
        <v>0.1294059428083634</v>
      </c>
      <c r="F17" s="68" t="s">
        <v>2</v>
      </c>
      <c r="G17" s="81"/>
      <c r="H17" s="66">
        <v>31584</v>
      </c>
      <c r="I17" s="45">
        <v>0.2016654451229224</v>
      </c>
      <c r="J17" s="13">
        <f t="shared" si="1"/>
        <v>-4273</v>
      </c>
      <c r="K17" s="14">
        <f t="shared" si="2"/>
        <v>-13.529002026342452</v>
      </c>
    </row>
    <row r="18" spans="1:11" s="28" customFormat="1" ht="24.75" customHeight="1">
      <c r="A18" s="100" t="s">
        <v>67</v>
      </c>
      <c r="B18" s="13">
        <v>47426</v>
      </c>
      <c r="C18" s="15">
        <v>0</v>
      </c>
      <c r="D18" s="13">
        <f t="shared" si="3"/>
        <v>47426</v>
      </c>
      <c r="E18" s="14">
        <v>0.3</v>
      </c>
      <c r="F18" s="69" t="s">
        <v>2</v>
      </c>
      <c r="G18" s="82"/>
      <c r="H18" s="66">
        <v>45859</v>
      </c>
      <c r="I18" s="45">
        <v>0.2570645355998949</v>
      </c>
      <c r="J18" s="13">
        <f t="shared" si="1"/>
        <v>1567</v>
      </c>
      <c r="K18" s="14">
        <f t="shared" si="2"/>
        <v>3.416995573387994</v>
      </c>
    </row>
    <row r="19" spans="1:11" s="28" customFormat="1" ht="24.75" customHeight="1">
      <c r="A19" s="100" t="s">
        <v>68</v>
      </c>
      <c r="B19" s="13">
        <v>967</v>
      </c>
      <c r="C19" s="15">
        <v>0</v>
      </c>
      <c r="D19" s="13">
        <f t="shared" si="3"/>
        <v>967</v>
      </c>
      <c r="E19" s="14">
        <f t="shared" si="0"/>
        <v>0.004581873483053986</v>
      </c>
      <c r="F19" s="68" t="s">
        <v>2</v>
      </c>
      <c r="G19" s="81"/>
      <c r="H19" s="66">
        <v>942</v>
      </c>
      <c r="I19" s="45">
        <v>0.006017660504853961</v>
      </c>
      <c r="J19" s="13">
        <f t="shared" si="1"/>
        <v>25</v>
      </c>
      <c r="K19" s="14">
        <f t="shared" si="2"/>
        <v>2.6539278131634823</v>
      </c>
    </row>
    <row r="20" spans="1:11" s="28" customFormat="1" ht="24.75" customHeight="1">
      <c r="A20" s="100" t="s">
        <v>96</v>
      </c>
      <c r="B20" s="13">
        <v>792739</v>
      </c>
      <c r="C20" s="15">
        <v>0</v>
      </c>
      <c r="D20" s="13">
        <f t="shared" si="3"/>
        <v>792739</v>
      </c>
      <c r="E20" s="14">
        <f t="shared" si="0"/>
        <v>3.756183870819787</v>
      </c>
      <c r="F20" s="68" t="s">
        <v>2</v>
      </c>
      <c r="G20" s="81" t="s">
        <v>2</v>
      </c>
      <c r="H20" s="66">
        <v>736425</v>
      </c>
      <c r="I20" s="45">
        <v>4.486151142726564</v>
      </c>
      <c r="J20" s="13">
        <f t="shared" si="1"/>
        <v>56314</v>
      </c>
      <c r="K20" s="14">
        <f t="shared" si="2"/>
        <v>7.646943001663442</v>
      </c>
    </row>
    <row r="21" spans="1:11" s="28" customFormat="1" ht="24.75" customHeight="1">
      <c r="A21" s="100" t="s">
        <v>86</v>
      </c>
      <c r="B21" s="13">
        <v>22964</v>
      </c>
      <c r="C21" s="15">
        <v>0</v>
      </c>
      <c r="D21" s="13">
        <f t="shared" si="3"/>
        <v>22964</v>
      </c>
      <c r="E21" s="14">
        <f t="shared" si="0"/>
        <v>0.10880883419322827</v>
      </c>
      <c r="F21" s="68" t="s">
        <v>2</v>
      </c>
      <c r="G21" s="81" t="s">
        <v>34</v>
      </c>
      <c r="H21" s="66">
        <v>20226</v>
      </c>
      <c r="I21" s="45">
        <v>0.02014941868749923</v>
      </c>
      <c r="J21" s="13">
        <f t="shared" si="1"/>
        <v>2738</v>
      </c>
      <c r="K21" s="14">
        <f t="shared" si="2"/>
        <v>13.537031543557799</v>
      </c>
    </row>
    <row r="22" spans="1:11" s="56" customFormat="1" ht="24.75" customHeight="1">
      <c r="A22" s="100" t="s">
        <v>97</v>
      </c>
      <c r="B22" s="57">
        <v>11322485</v>
      </c>
      <c r="C22" s="15">
        <v>0</v>
      </c>
      <c r="D22" s="57">
        <f t="shared" si="3"/>
        <v>11322485</v>
      </c>
      <c r="E22" s="14">
        <f t="shared" si="0"/>
        <v>53.64859750132007</v>
      </c>
      <c r="F22" s="68" t="s">
        <v>2</v>
      </c>
      <c r="G22" s="81"/>
      <c r="H22" s="67">
        <v>10020631</v>
      </c>
      <c r="I22" s="45">
        <v>51.9045009679339</v>
      </c>
      <c r="J22" s="13">
        <f t="shared" si="1"/>
        <v>1301854</v>
      </c>
      <c r="K22" s="14">
        <f t="shared" si="2"/>
        <v>12.991736747915375</v>
      </c>
    </row>
    <row r="23" spans="1:11" ht="24.75" customHeight="1">
      <c r="A23" s="101" t="s">
        <v>69</v>
      </c>
      <c r="B23" s="13">
        <f>SUM(B14:B22)</f>
        <v>20205097</v>
      </c>
      <c r="C23" s="13">
        <f>SUM(C14:C22)</f>
        <v>899807</v>
      </c>
      <c r="D23" s="13">
        <f>SUM(D14:D22)</f>
        <v>21104904</v>
      </c>
      <c r="E23" s="14">
        <f t="shared" si="0"/>
        <v>100</v>
      </c>
      <c r="F23" s="68" t="s">
        <v>2</v>
      </c>
      <c r="G23" s="81"/>
      <c r="H23" s="66">
        <f>SUM(H14:H22)</f>
        <v>19014194</v>
      </c>
      <c r="I23" s="14">
        <v>100</v>
      </c>
      <c r="J23" s="13">
        <f t="shared" si="1"/>
        <v>2090710</v>
      </c>
      <c r="K23" s="14">
        <f t="shared" si="2"/>
        <v>10.995522608005368</v>
      </c>
    </row>
    <row r="24" spans="1:11" ht="15.75">
      <c r="A24" s="105"/>
      <c r="B24" s="46"/>
      <c r="C24" s="46"/>
      <c r="D24" s="46"/>
      <c r="E24" s="47"/>
      <c r="F24" s="47"/>
      <c r="G24" s="47"/>
      <c r="H24" s="46"/>
      <c r="I24" s="47"/>
      <c r="J24" s="46"/>
      <c r="K24" s="47"/>
    </row>
    <row r="25" spans="1:11" ht="15.75">
      <c r="A25" s="46" t="s">
        <v>52</v>
      </c>
      <c r="B25" s="46"/>
      <c r="C25" s="46"/>
      <c r="D25" s="46"/>
      <c r="E25" s="47"/>
      <c r="F25" s="47"/>
      <c r="G25" s="47"/>
      <c r="H25" s="46"/>
      <c r="I25" s="47"/>
      <c r="J25" s="46"/>
      <c r="K25" s="47"/>
    </row>
    <row r="26" spans="1:11" ht="15.75">
      <c r="A26" s="48" t="s">
        <v>3</v>
      </c>
      <c r="B26" s="46"/>
      <c r="C26" s="46"/>
      <c r="D26" s="46"/>
      <c r="E26" s="47"/>
      <c r="F26" s="47"/>
      <c r="G26" s="47"/>
      <c r="H26" s="46"/>
      <c r="I26" s="47"/>
      <c r="J26" s="46"/>
      <c r="K26" s="47"/>
    </row>
    <row r="27" spans="1:11" ht="15.75">
      <c r="A27" s="48" t="s">
        <v>4</v>
      </c>
      <c r="B27" s="46"/>
      <c r="C27" s="46"/>
      <c r="D27" s="46"/>
      <c r="E27" s="47"/>
      <c r="F27" s="47"/>
      <c r="G27" s="47"/>
      <c r="H27" s="46"/>
      <c r="I27" s="47"/>
      <c r="J27" s="46"/>
      <c r="K27" s="47"/>
    </row>
    <row r="28" spans="1:11" ht="15.75">
      <c r="A28" s="46" t="s">
        <v>51</v>
      </c>
      <c r="B28" s="46"/>
      <c r="C28" s="46"/>
      <c r="D28" s="46"/>
      <c r="E28" s="47"/>
      <c r="F28" s="47"/>
      <c r="G28" s="47"/>
      <c r="H28" s="46"/>
      <c r="I28" s="47"/>
      <c r="J28" s="46"/>
      <c r="K28" s="47"/>
    </row>
    <row r="29" ht="15.75">
      <c r="A29" s="46" t="s">
        <v>148</v>
      </c>
    </row>
    <row r="30" ht="15.75">
      <c r="A30" s="46"/>
    </row>
  </sheetData>
  <sheetProtection/>
  <mergeCells count="3">
    <mergeCell ref="F13:H13"/>
    <mergeCell ref="B12:E12"/>
    <mergeCell ref="F12:I12"/>
  </mergeCells>
  <printOptions horizontalCentered="1"/>
  <pageMargins left="0.7480314960629921" right="0.7480314960629921" top="0.984251968503937" bottom="0.984251968503937" header="0.5118110236220472" footer="0.5118110236220472"/>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52:V63"/>
  <sheetViews>
    <sheetView zoomScalePageLayoutView="0" workbookViewId="0" topLeftCell="A18">
      <selection activeCell="A51" sqref="A51:V63"/>
    </sheetView>
  </sheetViews>
  <sheetFormatPr defaultColWidth="9.00390625" defaultRowHeight="15.75"/>
  <cols>
    <col min="1" max="1" width="13.125" style="0" customWidth="1"/>
  </cols>
  <sheetData>
    <row r="52" spans="1:3" ht="16.5">
      <c r="A52" s="3"/>
      <c r="B52" s="1"/>
      <c r="C52" s="1"/>
    </row>
    <row r="53" spans="1:3" ht="16.5" hidden="1">
      <c r="A53" s="3"/>
      <c r="B53" s="1"/>
      <c r="C53" s="1"/>
    </row>
    <row r="54" spans="1:3" ht="16.5">
      <c r="A54" s="76"/>
      <c r="B54" s="1"/>
      <c r="C54" s="1"/>
    </row>
    <row r="55" spans="1:3" ht="16.5">
      <c r="A55" s="3"/>
      <c r="B55" s="1"/>
      <c r="C55" s="1"/>
    </row>
    <row r="56" spans="1:3" ht="16.5">
      <c r="A56" s="3"/>
      <c r="B56" s="1"/>
      <c r="C56" s="1"/>
    </row>
    <row r="57" spans="1:3" ht="16.5">
      <c r="A57" s="3"/>
      <c r="B57" s="1"/>
      <c r="C57" s="1"/>
    </row>
    <row r="58" spans="1:3" ht="16.5">
      <c r="A58" s="3"/>
      <c r="B58" s="1"/>
      <c r="C58" s="1"/>
    </row>
    <row r="59" spans="1:3" ht="16.5">
      <c r="A59" s="3"/>
      <c r="B59" s="1"/>
      <c r="C59" s="1"/>
    </row>
    <row r="60" spans="1:3" ht="16.5">
      <c r="A60" s="3"/>
      <c r="B60" s="1"/>
      <c r="C60" s="1"/>
    </row>
    <row r="63" spans="1:22" ht="16.5">
      <c r="A63" s="3"/>
      <c r="B63" s="1"/>
      <c r="C63" s="1"/>
      <c r="D63" s="1"/>
      <c r="E63" s="1"/>
      <c r="F63" s="1"/>
      <c r="G63" s="1"/>
      <c r="H63" s="1"/>
      <c r="I63" s="1"/>
      <c r="J63" s="1"/>
      <c r="K63" s="1"/>
      <c r="L63" s="1"/>
      <c r="M63" s="1"/>
      <c r="N63" s="1"/>
      <c r="O63" s="50"/>
      <c r="P63" s="50"/>
      <c r="Q63" s="50"/>
      <c r="R63" s="1"/>
      <c r="S63" s="1"/>
      <c r="T63" s="1"/>
      <c r="U63" s="1"/>
      <c r="V63" s="1"/>
    </row>
  </sheetData>
  <sheetProtection/>
  <printOptions horizontalCentered="1" verticalCentered="1"/>
  <pageMargins left="0.5511811023622047" right="0.5511811023622047" top="0.7874015748031497" bottom="0.7874015748031497" header="0.5118110236220472" footer="0.5118110236220472"/>
  <pageSetup horizontalDpi="1200" verticalDpi="1200" orientation="portrait" r:id="rId2"/>
  <drawing r:id="rId1"/>
</worksheet>
</file>

<file path=xl/worksheets/sheet7.xml><?xml version="1.0" encoding="utf-8"?>
<worksheet xmlns="http://schemas.openxmlformats.org/spreadsheetml/2006/main" xmlns:r="http://schemas.openxmlformats.org/officeDocument/2006/relationships">
  <dimension ref="A1:L18"/>
  <sheetViews>
    <sheetView zoomScale="130" zoomScaleNormal="130" zoomScalePageLayoutView="0" workbookViewId="0" topLeftCell="A16">
      <selection activeCell="K5" sqref="K5"/>
    </sheetView>
  </sheetViews>
  <sheetFormatPr defaultColWidth="9.00390625" defaultRowHeight="15.75"/>
  <cols>
    <col min="1" max="1" width="16.625" style="79" customWidth="1"/>
    <col min="2" max="3" width="11.375" style="79" customWidth="1"/>
    <col min="4" max="4" width="9.625" style="79" customWidth="1"/>
    <col min="5" max="5" width="5.75390625" style="102" customWidth="1"/>
    <col min="6" max="6" width="9.875" style="79" customWidth="1"/>
    <col min="7" max="7" width="5.625" style="102" customWidth="1"/>
    <col min="8" max="8" width="8.75390625" style="79" customWidth="1"/>
    <col min="9" max="9" width="6.50390625" style="102" customWidth="1"/>
    <col min="10" max="10" width="9.00390625" style="79" customWidth="1"/>
    <col min="11" max="11" width="9.50390625" style="79" bestFit="1" customWidth="1"/>
    <col min="12" max="12" width="10.00390625" style="79" bestFit="1" customWidth="1"/>
    <col min="13" max="16384" width="9.00390625" style="79" customWidth="1"/>
  </cols>
  <sheetData>
    <row r="1" spans="1:9" s="17" customFormat="1" ht="30" customHeight="1">
      <c r="A1" s="17" t="s">
        <v>55</v>
      </c>
      <c r="E1" s="16"/>
      <c r="G1" s="16"/>
      <c r="I1" s="16"/>
    </row>
    <row r="2" spans="1:9" s="4" customFormat="1" ht="30" customHeight="1">
      <c r="A2" s="4" t="s">
        <v>107</v>
      </c>
      <c r="E2" s="19"/>
      <c r="G2" s="19"/>
      <c r="I2" s="19"/>
    </row>
    <row r="3" spans="1:9" s="4" customFormat="1" ht="30" customHeight="1">
      <c r="A3" s="4" t="s">
        <v>108</v>
      </c>
      <c r="E3" s="19"/>
      <c r="G3" s="19"/>
      <c r="I3" s="19"/>
    </row>
    <row r="4" spans="1:9" s="4" customFormat="1" ht="30" customHeight="1">
      <c r="A4" s="4" t="s">
        <v>109</v>
      </c>
      <c r="E4" s="19"/>
      <c r="G4" s="19"/>
      <c r="I4" s="19"/>
    </row>
    <row r="5" spans="1:9" s="4" customFormat="1" ht="30" customHeight="1">
      <c r="A5" s="4" t="s">
        <v>110</v>
      </c>
      <c r="E5" s="19"/>
      <c r="G5" s="19"/>
      <c r="I5" s="19"/>
    </row>
    <row r="6" spans="1:9" s="4" customFormat="1" ht="30" customHeight="1">
      <c r="A6" s="4" t="s">
        <v>111</v>
      </c>
      <c r="E6" s="19"/>
      <c r="G6" s="19"/>
      <c r="I6" s="19"/>
    </row>
    <row r="7" spans="1:9" s="4" customFormat="1" ht="30" customHeight="1">
      <c r="A7" s="4" t="s">
        <v>56</v>
      </c>
      <c r="E7" s="19"/>
      <c r="G7" s="19"/>
      <c r="I7" s="19"/>
    </row>
    <row r="8" spans="1:9" s="22" customFormat="1" ht="30" customHeight="1">
      <c r="A8" s="136" t="s">
        <v>105</v>
      </c>
      <c r="B8" s="137"/>
      <c r="C8" s="137"/>
      <c r="D8" s="137"/>
      <c r="E8" s="137"/>
      <c r="F8" s="137"/>
      <c r="G8" s="137"/>
      <c r="H8" s="137"/>
      <c r="I8" s="137"/>
    </row>
    <row r="9" spans="5:9" s="23" customFormat="1" ht="15.75">
      <c r="E9" s="25"/>
      <c r="H9" s="79"/>
      <c r="I9" s="94" t="s">
        <v>75</v>
      </c>
    </row>
    <row r="10" spans="1:9" s="28" customFormat="1" ht="34.5" customHeight="1">
      <c r="A10" s="103" t="s">
        <v>81</v>
      </c>
      <c r="B10" s="32" t="s">
        <v>82</v>
      </c>
      <c r="C10" s="32"/>
      <c r="D10" s="32"/>
      <c r="E10" s="27"/>
      <c r="F10" s="32" t="s">
        <v>83</v>
      </c>
      <c r="G10" s="27"/>
      <c r="H10" s="32" t="s">
        <v>84</v>
      </c>
      <c r="I10" s="27"/>
    </row>
    <row r="11" spans="1:12" s="31" customFormat="1" ht="34.5" customHeight="1">
      <c r="A11" s="96" t="s">
        <v>20</v>
      </c>
      <c r="B11" s="29" t="s">
        <v>60</v>
      </c>
      <c r="C11" s="29" t="s">
        <v>31</v>
      </c>
      <c r="D11" s="97" t="s">
        <v>61</v>
      </c>
      <c r="E11" s="30" t="s">
        <v>12</v>
      </c>
      <c r="F11" s="97" t="s">
        <v>62</v>
      </c>
      <c r="G11" s="30" t="s">
        <v>12</v>
      </c>
      <c r="H11" s="97" t="s">
        <v>62</v>
      </c>
      <c r="I11" s="30" t="s">
        <v>12</v>
      </c>
      <c r="L11" s="75"/>
    </row>
    <row r="12" spans="1:9" s="28" customFormat="1" ht="34.5" customHeight="1">
      <c r="A12" s="98" t="s">
        <v>63</v>
      </c>
      <c r="B12" s="10">
        <v>1007761</v>
      </c>
      <c r="C12" s="10">
        <v>71211</v>
      </c>
      <c r="D12" s="10">
        <v>1078972</v>
      </c>
      <c r="E12" s="11">
        <f>(D12/$D$16)*100</f>
        <v>64.69855626731811</v>
      </c>
      <c r="F12" s="10">
        <v>1026089</v>
      </c>
      <c r="G12" s="11">
        <v>65.80568740135615</v>
      </c>
      <c r="H12" s="10">
        <f>D12-F12</f>
        <v>52883</v>
      </c>
      <c r="I12" s="11">
        <f>H12/F12*100</f>
        <v>5.153841430909015</v>
      </c>
    </row>
    <row r="13" spans="1:9" s="28" customFormat="1" ht="34.5" customHeight="1" hidden="1">
      <c r="A13" s="100" t="s">
        <v>85</v>
      </c>
      <c r="B13" s="10">
        <v>0</v>
      </c>
      <c r="C13" s="12">
        <v>0</v>
      </c>
      <c r="D13" s="10">
        <f>B13</f>
        <v>0</v>
      </c>
      <c r="E13" s="11">
        <f>D13/$D$16*100</f>
        <v>0</v>
      </c>
      <c r="F13" s="10">
        <v>0</v>
      </c>
      <c r="G13" s="11">
        <v>0</v>
      </c>
      <c r="H13" s="10">
        <f>D13-F13</f>
        <v>0</v>
      </c>
      <c r="I13" s="11" t="e">
        <f>H13/F13*100</f>
        <v>#DIV/0!</v>
      </c>
    </row>
    <row r="14" spans="1:9" s="28" customFormat="1" ht="34.5" customHeight="1">
      <c r="A14" s="100" t="s">
        <v>65</v>
      </c>
      <c r="B14" s="10">
        <v>145682</v>
      </c>
      <c r="C14" s="10">
        <v>9362</v>
      </c>
      <c r="D14" s="10">
        <v>155044</v>
      </c>
      <c r="E14" s="11">
        <f>D14/$D$16*100</f>
        <v>9.296926109213278</v>
      </c>
      <c r="F14" s="10">
        <v>137459</v>
      </c>
      <c r="G14" s="11">
        <v>8.81559395384125</v>
      </c>
      <c r="H14" s="10">
        <f>D14-F14</f>
        <v>17585</v>
      </c>
      <c r="I14" s="11">
        <f>H14/F14*100</f>
        <v>12.792905520918966</v>
      </c>
    </row>
    <row r="15" spans="1:9" s="28" customFormat="1" ht="34.5" customHeight="1">
      <c r="A15" s="100" t="s">
        <v>96</v>
      </c>
      <c r="B15" s="10">
        <v>433675</v>
      </c>
      <c r="C15" s="12">
        <v>0</v>
      </c>
      <c r="D15" s="10">
        <v>433675</v>
      </c>
      <c r="E15" s="11">
        <f>D15/$D$16*100</f>
        <v>26.004517623468615</v>
      </c>
      <c r="F15" s="10">
        <v>395723</v>
      </c>
      <c r="G15" s="11">
        <v>25.378718644802607</v>
      </c>
      <c r="H15" s="10">
        <f>D15-F15</f>
        <v>37952</v>
      </c>
      <c r="I15" s="11">
        <f>H15/F15*100</f>
        <v>9.590546922973898</v>
      </c>
    </row>
    <row r="16" spans="1:12" ht="34.5" customHeight="1">
      <c r="A16" s="101" t="s">
        <v>106</v>
      </c>
      <c r="B16" s="10">
        <f>SUM(B12:B15)</f>
        <v>1587118</v>
      </c>
      <c r="C16" s="10">
        <f>SUM(C12:C15)</f>
        <v>80573</v>
      </c>
      <c r="D16" s="10">
        <f>B16+C16</f>
        <v>1667691</v>
      </c>
      <c r="E16" s="11">
        <f>D16/$D$16*100</f>
        <v>100</v>
      </c>
      <c r="F16" s="10">
        <v>1559271</v>
      </c>
      <c r="G16" s="11">
        <v>100</v>
      </c>
      <c r="H16" s="10">
        <f>SUM(H12:H15)</f>
        <v>108420</v>
      </c>
      <c r="I16" s="11">
        <f>H16/F16*100</f>
        <v>6.953249306887642</v>
      </c>
      <c r="L16" s="102"/>
    </row>
    <row r="17" spans="1:11" ht="21" customHeight="1">
      <c r="A17" s="133"/>
      <c r="B17" s="134"/>
      <c r="C17" s="134"/>
      <c r="D17" s="134"/>
      <c r="E17" s="134"/>
      <c r="F17" s="134"/>
      <c r="G17" s="134"/>
      <c r="H17" s="134"/>
      <c r="I17" s="134"/>
      <c r="K17" s="93"/>
    </row>
    <row r="18" spans="1:9" ht="21" customHeight="1">
      <c r="A18" s="135" t="s">
        <v>5</v>
      </c>
      <c r="B18" s="135"/>
      <c r="C18" s="135"/>
      <c r="D18" s="135"/>
      <c r="E18" s="135"/>
      <c r="F18" s="135"/>
      <c r="G18" s="135"/>
      <c r="H18" s="135"/>
      <c r="I18" s="135"/>
    </row>
  </sheetData>
  <sheetProtection/>
  <mergeCells count="3">
    <mergeCell ref="A17:I17"/>
    <mergeCell ref="A18:I18"/>
    <mergeCell ref="A8:I8"/>
  </mergeCells>
  <printOptions horizontalCentered="1"/>
  <pageMargins left="0.5511811023622047" right="0.5511811023622047" top="1.1811023622047245" bottom="1.1811023622047245" header="0.5118110236220472" footer="0.5118110236220472"/>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52:V58"/>
  <sheetViews>
    <sheetView zoomScalePageLayoutView="0" workbookViewId="0" topLeftCell="A19">
      <selection activeCell="A51" sqref="A51:V60"/>
    </sheetView>
  </sheetViews>
  <sheetFormatPr defaultColWidth="9.00390625" defaultRowHeight="15.75"/>
  <sheetData>
    <row r="52" spans="1:3" ht="16.5">
      <c r="A52" s="3"/>
      <c r="B52" s="5"/>
      <c r="C52" s="5"/>
    </row>
    <row r="53" ht="16.5" hidden="1">
      <c r="A53" s="3"/>
    </row>
    <row r="54" ht="16.5">
      <c r="A54" s="3"/>
    </row>
    <row r="55" ht="16.5">
      <c r="A55" s="3"/>
    </row>
    <row r="58" spans="1:22" ht="16.5">
      <c r="A58" s="3"/>
      <c r="B58" s="1"/>
      <c r="C58" s="1"/>
      <c r="D58" s="1"/>
      <c r="E58" s="1"/>
      <c r="F58" s="5"/>
      <c r="G58" s="5"/>
      <c r="H58" s="1"/>
      <c r="I58" s="1"/>
      <c r="J58" s="1"/>
      <c r="K58" s="1"/>
      <c r="L58" s="1"/>
      <c r="M58" s="1"/>
      <c r="N58" s="1"/>
      <c r="O58" s="1"/>
      <c r="P58" s="1"/>
      <c r="Q58" s="1"/>
      <c r="R58" s="1"/>
      <c r="S58" s="1"/>
      <c r="T58" s="1"/>
      <c r="U58" s="1"/>
      <c r="V58" s="1"/>
    </row>
  </sheetData>
  <sheetProtection/>
  <printOptions horizontalCentered="1" verticalCentered="1"/>
  <pageMargins left="0.5511811023622047" right="0.5511811023622047" top="0.7874015748031497" bottom="0.7874015748031497" header="0.5118110236220472" footer="0.5118110236220472"/>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dimension ref="A1:I16"/>
  <sheetViews>
    <sheetView zoomScale="130" zoomScaleNormal="130" zoomScalePageLayoutView="0" workbookViewId="0" topLeftCell="A13">
      <selection activeCell="K4" sqref="K4"/>
    </sheetView>
  </sheetViews>
  <sheetFormatPr defaultColWidth="9.00390625" defaultRowHeight="15.75"/>
  <cols>
    <col min="1" max="1" width="16.75390625" style="79" customWidth="1"/>
    <col min="2" max="2" width="11.00390625" style="79" customWidth="1"/>
    <col min="3" max="3" width="10.625" style="79" customWidth="1"/>
    <col min="4" max="4" width="9.25390625" style="79" customWidth="1"/>
    <col min="5" max="5" width="6.50390625" style="102" customWidth="1"/>
    <col min="6" max="6" width="9.375" style="79" customWidth="1"/>
    <col min="7" max="7" width="5.25390625" style="102" customWidth="1"/>
    <col min="8" max="8" width="9.00390625" style="79" customWidth="1"/>
    <col min="9" max="9" width="5.50390625" style="102" customWidth="1"/>
    <col min="10" max="16384" width="9.00390625" style="79" customWidth="1"/>
  </cols>
  <sheetData>
    <row r="1" spans="1:9" s="22" customFormat="1" ht="45.75" customHeight="1">
      <c r="A1" s="22" t="s">
        <v>112</v>
      </c>
      <c r="E1" s="21"/>
      <c r="G1" s="21"/>
      <c r="I1" s="21"/>
    </row>
    <row r="2" spans="1:9" s="4" customFormat="1" ht="30" customHeight="1">
      <c r="A2" s="4" t="s">
        <v>113</v>
      </c>
      <c r="E2" s="19"/>
      <c r="G2" s="19"/>
      <c r="I2" s="19"/>
    </row>
    <row r="3" spans="1:9" s="4" customFormat="1" ht="30" customHeight="1">
      <c r="A3" s="4" t="s">
        <v>114</v>
      </c>
      <c r="E3" s="19"/>
      <c r="G3" s="19"/>
      <c r="I3" s="19"/>
    </row>
    <row r="4" spans="1:9" s="4" customFormat="1" ht="28.5" customHeight="1">
      <c r="A4" s="4" t="s">
        <v>115</v>
      </c>
      <c r="E4" s="19"/>
      <c r="G4" s="19"/>
      <c r="I4" s="19"/>
    </row>
    <row r="5" spans="1:9" s="4" customFormat="1" ht="31.5" customHeight="1">
      <c r="A5" s="4" t="s">
        <v>116</v>
      </c>
      <c r="E5" s="19"/>
      <c r="G5" s="19"/>
      <c r="I5" s="19"/>
    </row>
    <row r="6" spans="1:9" s="4" customFormat="1" ht="31.5" customHeight="1">
      <c r="A6" s="4" t="s">
        <v>45</v>
      </c>
      <c r="E6" s="19"/>
      <c r="G6" s="19"/>
      <c r="I6" s="19"/>
    </row>
    <row r="7" spans="5:9" s="4" customFormat="1" ht="24" customHeight="1">
      <c r="E7" s="19"/>
      <c r="G7" s="19"/>
      <c r="I7" s="19"/>
    </row>
    <row r="8" spans="1:9" s="22" customFormat="1" ht="30" customHeight="1">
      <c r="A8" s="106" t="s">
        <v>117</v>
      </c>
      <c r="E8" s="21"/>
      <c r="G8" s="21"/>
      <c r="I8" s="21"/>
    </row>
    <row r="9" spans="5:9" s="23" customFormat="1" ht="15.75">
      <c r="E9" s="25"/>
      <c r="H9" s="79"/>
      <c r="I9" s="94" t="s">
        <v>75</v>
      </c>
    </row>
    <row r="10" spans="1:9" s="28" customFormat="1" ht="39.75" customHeight="1">
      <c r="A10" s="103" t="s">
        <v>81</v>
      </c>
      <c r="B10" s="32" t="s">
        <v>82</v>
      </c>
      <c r="C10" s="32"/>
      <c r="D10" s="32"/>
      <c r="E10" s="27"/>
      <c r="F10" s="32" t="s">
        <v>83</v>
      </c>
      <c r="G10" s="27"/>
      <c r="H10" s="32" t="s">
        <v>84</v>
      </c>
      <c r="I10" s="27"/>
    </row>
    <row r="11" spans="1:9" s="31" customFormat="1" ht="39.75" customHeight="1">
      <c r="A11" s="96" t="s">
        <v>20</v>
      </c>
      <c r="B11" s="29" t="s">
        <v>60</v>
      </c>
      <c r="C11" s="29" t="s">
        <v>31</v>
      </c>
      <c r="D11" s="97" t="s">
        <v>61</v>
      </c>
      <c r="E11" s="30" t="s">
        <v>12</v>
      </c>
      <c r="F11" s="97" t="s">
        <v>62</v>
      </c>
      <c r="G11" s="30" t="s">
        <v>12</v>
      </c>
      <c r="H11" s="97" t="s">
        <v>62</v>
      </c>
      <c r="I11" s="30" t="s">
        <v>12</v>
      </c>
    </row>
    <row r="12" spans="1:9" s="28" customFormat="1" ht="45" customHeight="1">
      <c r="A12" s="98" t="s">
        <v>63</v>
      </c>
      <c r="B12" s="10">
        <v>51906</v>
      </c>
      <c r="C12" s="10">
        <v>24644</v>
      </c>
      <c r="D12" s="10">
        <v>76550</v>
      </c>
      <c r="E12" s="11">
        <f>D12/$D$14*100</f>
        <v>85.00927272929182</v>
      </c>
      <c r="F12" s="10">
        <v>68548</v>
      </c>
      <c r="G12" s="11">
        <v>88.19298809906722</v>
      </c>
      <c r="H12" s="10">
        <f>D12-F12</f>
        <v>8002</v>
      </c>
      <c r="I12" s="11">
        <f>H12/F12*100</f>
        <v>11.673571803699598</v>
      </c>
    </row>
    <row r="13" spans="1:9" s="28" customFormat="1" ht="45" customHeight="1">
      <c r="A13" s="100" t="s">
        <v>65</v>
      </c>
      <c r="B13" s="10">
        <v>12332</v>
      </c>
      <c r="C13" s="10">
        <v>1167</v>
      </c>
      <c r="D13" s="10">
        <v>13499</v>
      </c>
      <c r="E13" s="11">
        <f>D13/$D$14*100</f>
        <v>14.99072727070817</v>
      </c>
      <c r="F13" s="10">
        <v>9177</v>
      </c>
      <c r="G13" s="11">
        <v>11.807011900932777</v>
      </c>
      <c r="H13" s="10">
        <f>D13-F13</f>
        <v>4322</v>
      </c>
      <c r="I13" s="11">
        <f>H13/F13*100</f>
        <v>47.09600087174458</v>
      </c>
    </row>
    <row r="14" spans="1:9" ht="45" customHeight="1">
      <c r="A14" s="101" t="s">
        <v>106</v>
      </c>
      <c r="B14" s="10">
        <f>SUM(B12:B13)</f>
        <v>64238</v>
      </c>
      <c r="C14" s="10">
        <f>SUM(C12:C13)</f>
        <v>25811</v>
      </c>
      <c r="D14" s="10">
        <f>B14+C14</f>
        <v>90049</v>
      </c>
      <c r="E14" s="11">
        <f>D14/$D$14*100</f>
        <v>100</v>
      </c>
      <c r="F14" s="10">
        <v>77725</v>
      </c>
      <c r="G14" s="11">
        <v>100</v>
      </c>
      <c r="H14" s="10">
        <f>D14-F14</f>
        <v>12324</v>
      </c>
      <c r="I14" s="11">
        <f>H14/F14*100</f>
        <v>15.855902219363138</v>
      </c>
    </row>
    <row r="15" spans="1:9" ht="21" customHeight="1">
      <c r="A15" s="133"/>
      <c r="B15" s="134"/>
      <c r="C15" s="134"/>
      <c r="D15" s="134"/>
      <c r="E15" s="134"/>
      <c r="F15" s="134"/>
      <c r="G15" s="134"/>
      <c r="H15" s="134"/>
      <c r="I15" s="134"/>
    </row>
    <row r="16" spans="1:9" ht="21" customHeight="1">
      <c r="A16" s="135" t="s">
        <v>6</v>
      </c>
      <c r="B16" s="135"/>
      <c r="C16" s="135"/>
      <c r="D16" s="135"/>
      <c r="E16" s="135"/>
      <c r="F16" s="135"/>
      <c r="G16" s="135"/>
      <c r="H16" s="135"/>
      <c r="I16" s="135"/>
    </row>
  </sheetData>
  <sheetProtection/>
  <mergeCells count="2">
    <mergeCell ref="A15:I15"/>
    <mergeCell ref="A16:I16"/>
  </mergeCells>
  <printOptions horizontalCentered="1"/>
  <pageMargins left="0.5511811023622047" right="0.5511811023622047" top="1.1811023622047245" bottom="1.3779527559055118" header="0.5118110236220472" footer="0.5118110236220472"/>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年報金融機構概述</dc:title>
  <dc:subject/>
  <dc:creator>金檢處資料科</dc:creator>
  <cp:keywords/>
  <dc:description/>
  <cp:lastModifiedBy>林正芳</cp:lastModifiedBy>
  <cp:lastPrinted>2015-03-13T02:04:55Z</cp:lastPrinted>
  <dcterms:created xsi:type="dcterms:W3CDTF">2003-05-09T06:03:06Z</dcterms:created>
  <dcterms:modified xsi:type="dcterms:W3CDTF">2015-03-13T08:23:03Z</dcterms:modified>
  <cp:category/>
  <cp:version/>
  <cp:contentType/>
  <cp:contentStatus/>
</cp:coreProperties>
</file>