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<sst xmlns="http://schemas.openxmlformats.org/spreadsheetml/2006/main" count="285" uniqueCount="158">
  <si>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</si>
  <si>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</si>
  <si>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</si>
  <si>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</si>
  <si>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</si>
  <si>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</si>
  <si>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</si>
  <si>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</si>
  <si>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</si>
  <si>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</si>
  <si>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</si>
  <si>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</si>
  <si>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</si>
  <si>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</si>
  <si>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</si>
  <si>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</si>
  <si>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</si>
  <si>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</si>
  <si>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</si>
  <si>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</si>
  <si>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</si>
  <si>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</si>
  <si>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</si>
  <si>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</si>
  <si>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</si>
  <si>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</si>
  <si>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</si>
  <si>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</si>
  <si>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</si>
  <si>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</si>
  <si>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</si>
  <si>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</si>
  <si>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</si>
  <si>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</si>
  <si>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</si>
  <si>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</si>
  <si>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</si>
  <si>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</si>
  <si>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</si>
  <si>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</si>
  <si>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</si>
  <si>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</si>
  <si>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</si>
  <si>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</si>
  <si>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</si>
  <si>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</si>
  <si>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</si>
  <si>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</si>
  <si>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</si>
  <si>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</si>
  <si>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</si>
  <si>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</si>
  <si>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</si>
  <si>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</si>
  <si>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</si>
  <si>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</si>
  <si>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</si>
  <si>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</si>
  <si>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</si>
  <si>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</si>
  <si>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</si>
  <si>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</si>
  <si>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</si>
  <si>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</si>
  <si>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</si>
  <si>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</si>
  <si>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</si>
  <si>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</si>
  <si>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</si>
  <si>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</si>
  <si>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</si>
  <si>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</si>
  <si>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一○○年三月份出進口外匯收支概況</t>
  </si>
  <si>
    <r>
      <t>出口外匯收入計</t>
    </r>
    <r>
      <rPr>
        <b/>
        <sz val="12"/>
        <color indexed="8"/>
        <rFont val="Times New Roman"/>
        <family val="1"/>
      </rPr>
      <t>30,222.3</t>
    </r>
    <r>
      <rPr>
        <b/>
        <sz val="12"/>
        <color indexed="8"/>
        <rFont val="新細明體"/>
        <family val="1"/>
      </rPr>
      <t>百萬美元，較上年同期增加</t>
    </r>
    <r>
      <rPr>
        <b/>
        <sz val="12"/>
        <color indexed="8"/>
        <rFont val="Times New Roman"/>
        <family val="1"/>
      </rPr>
      <t>5,857.7</t>
    </r>
    <r>
      <rPr>
        <b/>
        <sz val="12"/>
        <color indexed="8"/>
        <rFont val="新細明體"/>
        <family val="1"/>
      </rPr>
      <t>百萬美元或</t>
    </r>
    <r>
      <rPr>
        <b/>
        <sz val="12"/>
        <color indexed="8"/>
        <rFont val="Times New Roman"/>
        <family val="1"/>
      </rPr>
      <t>24.0%</t>
    </r>
    <r>
      <rPr>
        <b/>
        <sz val="12"/>
        <color indexed="8"/>
        <rFont val="新細明體"/>
        <family val="1"/>
      </rPr>
      <t>（詳表一）。</t>
    </r>
  </si>
  <si>
    <r>
      <t>進口外匯支出計</t>
    </r>
    <r>
      <rPr>
        <b/>
        <sz val="12"/>
        <color indexed="8"/>
        <rFont val="Times New Roman"/>
        <family val="1"/>
      </rPr>
      <t>29,268.8</t>
    </r>
    <r>
      <rPr>
        <b/>
        <sz val="12"/>
        <color indexed="8"/>
        <rFont val="新細明體"/>
        <family val="1"/>
      </rPr>
      <t>百萬美元，較上年同期增加</t>
    </r>
    <r>
      <rPr>
        <b/>
        <sz val="12"/>
        <color indexed="8"/>
        <rFont val="Times New Roman"/>
        <family val="1"/>
      </rPr>
      <t>7,529.1</t>
    </r>
    <r>
      <rPr>
        <b/>
        <sz val="12"/>
        <color indexed="8"/>
        <rFont val="新細明體"/>
        <family val="1"/>
      </rPr>
      <t>百萬美元或</t>
    </r>
    <r>
      <rPr>
        <b/>
        <sz val="12"/>
        <color indexed="8"/>
        <rFont val="Times New Roman"/>
        <family val="1"/>
      </rPr>
      <t>34.6%</t>
    </r>
    <r>
      <rPr>
        <b/>
        <sz val="12"/>
        <color indexed="8"/>
        <rFont val="新細明體"/>
        <family val="1"/>
      </rPr>
      <t>（詳表一）。</t>
    </r>
  </si>
  <si>
    <r>
      <t>結售新台幣部份計</t>
    </r>
    <r>
      <rPr>
        <b/>
        <sz val="12"/>
        <color indexed="8"/>
        <rFont val="Times New Roman"/>
        <family val="1"/>
      </rPr>
      <t>2,378.3</t>
    </r>
    <r>
      <rPr>
        <b/>
        <sz val="12"/>
        <color indexed="8"/>
        <rFont val="新細明體"/>
        <family val="1"/>
      </rPr>
      <t>百萬美元，較上年同期增加</t>
    </r>
    <r>
      <rPr>
        <b/>
        <sz val="12"/>
        <color indexed="8"/>
        <rFont val="Times New Roman"/>
        <family val="1"/>
      </rPr>
      <t>509.1</t>
    </r>
    <r>
      <rPr>
        <b/>
        <sz val="12"/>
        <color indexed="8"/>
        <rFont val="新細明體"/>
        <family val="1"/>
      </rPr>
      <t>百萬美元或</t>
    </r>
    <r>
      <rPr>
        <b/>
        <sz val="12"/>
        <color indexed="8"/>
        <rFont val="Times New Roman"/>
        <family val="1"/>
      </rPr>
      <t>27.2</t>
    </r>
    <r>
      <rPr>
        <b/>
        <sz val="12"/>
        <color indexed="8"/>
        <rFont val="新細明體"/>
        <family val="1"/>
      </rPr>
      <t>%（詳表二）。</t>
    </r>
  </si>
  <si>
    <r>
      <t>未立即結售新台幣部份計</t>
    </r>
    <r>
      <rPr>
        <b/>
        <sz val="12"/>
        <color indexed="8"/>
        <rFont val="Times New Roman"/>
        <family val="1"/>
      </rPr>
      <t>27,844.0</t>
    </r>
    <r>
      <rPr>
        <b/>
        <sz val="12"/>
        <color indexed="8"/>
        <rFont val="新細明體"/>
        <family val="1"/>
      </rPr>
      <t>百萬美元，較上年同期增加</t>
    </r>
    <r>
      <rPr>
        <b/>
        <sz val="12"/>
        <color indexed="8"/>
        <rFont val="Times New Roman"/>
        <family val="1"/>
      </rPr>
      <t>5,348.6</t>
    </r>
    <r>
      <rPr>
        <b/>
        <sz val="12"/>
        <color indexed="8"/>
        <rFont val="新細明體"/>
        <family val="1"/>
      </rPr>
      <t>百萬美元或</t>
    </r>
    <r>
      <rPr>
        <b/>
        <sz val="12"/>
        <color indexed="8"/>
        <rFont val="Times New Roman"/>
        <family val="1"/>
      </rPr>
      <t>23.8%</t>
    </r>
    <r>
      <rPr>
        <b/>
        <sz val="12"/>
        <color indexed="8"/>
        <rFont val="新細明體"/>
        <family val="1"/>
      </rPr>
      <t>（詳表二）。</t>
    </r>
  </si>
  <si>
    <r>
      <t>以新台幣結購計</t>
    </r>
    <r>
      <rPr>
        <b/>
        <sz val="12"/>
        <color indexed="8"/>
        <rFont val="Times New Roman"/>
        <family val="1"/>
      </rPr>
      <t>5,268.4</t>
    </r>
    <r>
      <rPr>
        <b/>
        <sz val="12"/>
        <color indexed="8"/>
        <rFont val="新細明體"/>
        <family val="1"/>
      </rPr>
      <t>百萬美元，較上年同期增加</t>
    </r>
    <r>
      <rPr>
        <b/>
        <sz val="12"/>
        <color indexed="8"/>
        <rFont val="Times New Roman"/>
        <family val="1"/>
      </rPr>
      <t>1,266.3</t>
    </r>
    <r>
      <rPr>
        <b/>
        <sz val="12"/>
        <color indexed="8"/>
        <rFont val="新細明體"/>
        <family val="1"/>
      </rPr>
      <t>百萬美元或</t>
    </r>
    <r>
      <rPr>
        <b/>
        <sz val="12"/>
        <color indexed="8"/>
        <rFont val="Times New Roman"/>
        <family val="1"/>
      </rPr>
      <t>31.6%</t>
    </r>
    <r>
      <rPr>
        <b/>
        <sz val="12"/>
        <color indexed="8"/>
        <rFont val="新細明體"/>
        <family val="1"/>
      </rPr>
      <t>（詳表三）。</t>
    </r>
  </si>
  <si>
    <r>
      <t>未以新台幣結購計</t>
    </r>
    <r>
      <rPr>
        <b/>
        <sz val="12"/>
        <color indexed="8"/>
        <rFont val="Times New Roman"/>
        <family val="1"/>
      </rPr>
      <t>24,000.4</t>
    </r>
    <r>
      <rPr>
        <b/>
        <sz val="12"/>
        <color indexed="8"/>
        <rFont val="新細明體"/>
        <family val="1"/>
      </rPr>
      <t>百萬美元，較上年同期增加</t>
    </r>
    <r>
      <rPr>
        <b/>
        <sz val="12"/>
        <color indexed="8"/>
        <rFont val="Times New Roman"/>
        <family val="1"/>
      </rPr>
      <t>6,262.8</t>
    </r>
    <r>
      <rPr>
        <b/>
        <sz val="12"/>
        <color indexed="8"/>
        <rFont val="新細明體"/>
        <family val="1"/>
      </rPr>
      <t>百萬美元或</t>
    </r>
    <r>
      <rPr>
        <b/>
        <sz val="12"/>
        <color indexed="8"/>
        <rFont val="Times New Roman"/>
        <family val="1"/>
      </rPr>
      <t>35.3%</t>
    </r>
    <r>
      <rPr>
        <b/>
        <sz val="12"/>
        <color indexed="8"/>
        <rFont val="新細明體"/>
        <family val="1"/>
      </rPr>
      <t>（詳表三）。</t>
    </r>
  </si>
  <si>
    <t>出口外匯收入進口外匯支出金額比較</t>
  </si>
  <si>
    <t>Comparison of Foreign Exchange Export Proceeds and Import Payments</t>
  </si>
  <si>
    <t>單位:百萬美元</t>
  </si>
  <si>
    <t xml:space="preserve">表  一 </t>
  </si>
  <si>
    <t>Table  1</t>
  </si>
  <si>
    <t xml:space="preserve"> Unit: US$ Million</t>
  </si>
  <si>
    <r>
      <t>本</t>
    </r>
    <r>
      <rPr>
        <b/>
        <sz val="11"/>
        <rFont val="Times New Roman"/>
        <family val="1"/>
      </rPr>
      <t xml:space="preserve">        (</t>
    </r>
    <r>
      <rPr>
        <b/>
        <sz val="11"/>
        <color indexed="10"/>
        <rFont val="Times New Roman"/>
        <family val="1"/>
      </rPr>
      <t>100</t>
    </r>
    <r>
      <rPr>
        <b/>
        <sz val="11"/>
        <rFont val="Times New Roman"/>
        <family val="1"/>
      </rPr>
      <t xml:space="preserve">)        </t>
    </r>
    <r>
      <rPr>
        <b/>
        <sz val="11"/>
        <rFont val="新細明體"/>
        <family val="1"/>
      </rPr>
      <t>年</t>
    </r>
  </si>
  <si>
    <r>
      <t xml:space="preserve">上        </t>
    </r>
    <r>
      <rPr>
        <b/>
        <sz val="11"/>
        <rFont val="Times New Roman"/>
        <family val="1"/>
      </rPr>
      <t>(</t>
    </r>
    <r>
      <rPr>
        <b/>
        <sz val="11"/>
        <color indexed="10"/>
        <rFont val="Times New Roman"/>
        <family val="1"/>
      </rPr>
      <t>99</t>
    </r>
    <r>
      <rPr>
        <b/>
        <sz val="11"/>
        <rFont val="Times New Roman"/>
        <family val="1"/>
      </rPr>
      <t xml:space="preserve">)   </t>
    </r>
    <r>
      <rPr>
        <b/>
        <sz val="11"/>
        <rFont val="新細明體"/>
        <family val="1"/>
      </rPr>
      <t xml:space="preserve">     年</t>
    </r>
  </si>
  <si>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</si>
  <si>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</si>
  <si>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</si>
  <si>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t>r</t>
  </si>
  <si>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</si>
  <si>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</si>
  <si>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</si>
  <si>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      單位:百萬美元</t>
  </si>
  <si>
    <t xml:space="preserve">表  二 </t>
  </si>
  <si>
    <t>Table  2</t>
  </si>
  <si>
    <t xml:space="preserve">           Unit: US$ Million</t>
  </si>
  <si>
    <t>項 目</t>
  </si>
  <si>
    <t>出 口 外 匯 收 入</t>
  </si>
  <si>
    <t>Comparison with the Same Period Last Year</t>
  </si>
  <si>
    <r>
      <t>合計</t>
    </r>
    <r>
      <rPr>
        <b/>
        <sz val="10"/>
        <rFont val="Times New Roman"/>
        <family val="1"/>
      </rPr>
      <t xml:space="preserve"> Total</t>
    </r>
  </si>
  <si>
    <r>
      <t xml:space="preserve"> </t>
    </r>
    <r>
      <rPr>
        <b/>
        <sz val="10"/>
        <color indexed="10"/>
        <rFont val="Times New Roman"/>
        <family val="1"/>
      </rPr>
      <t>100</t>
    </r>
    <r>
      <rPr>
        <b/>
        <sz val="10"/>
        <rFont val="新細明體"/>
        <family val="1"/>
      </rPr>
      <t>年</t>
    </r>
    <r>
      <rPr>
        <b/>
        <sz val="10"/>
        <rFont val="Times New Roman"/>
        <family val="1"/>
      </rPr>
      <t xml:space="preserve"> 1 -3</t>
    </r>
    <r>
      <rPr>
        <b/>
        <sz val="10"/>
        <rFont val="新細明體"/>
        <family val="1"/>
      </rPr>
      <t>月</t>
    </r>
    <r>
      <rPr>
        <b/>
        <sz val="10"/>
        <rFont val="華康隸書體"/>
        <family val="3"/>
      </rPr>
      <t xml:space="preserve">
</t>
    </r>
    <r>
      <rPr>
        <b/>
        <sz val="10"/>
        <rFont val="Times New Roman"/>
        <family val="1"/>
      </rPr>
      <t xml:space="preserve">Jan.-Mar. </t>
    </r>
    <r>
      <rPr>
        <b/>
        <sz val="10"/>
        <color indexed="10"/>
        <rFont val="Times New Roman"/>
        <family val="1"/>
      </rPr>
      <t>2011</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</si>
  <si>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</si>
  <si>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</si>
  <si>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</si>
  <si>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</si>
  <si>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</si>
  <si>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</si>
  <si>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</si>
  <si>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</si>
  <si>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</si>
  <si>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</si>
  <si>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</si>
  <si>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</si>
  <si>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</si>
  <si>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 xml:space="preserve">              單位:百萬美元</t>
  </si>
  <si>
    <t>表  四</t>
  </si>
  <si>
    <t>Table  4</t>
  </si>
  <si>
    <t xml:space="preserve">                   Unit: US$ Million</t>
  </si>
  <si>
    <t>Foreign Exchange Export Proceeds</t>
  </si>
  <si>
    <t>Foreign Exchange Import Payments</t>
  </si>
  <si>
    <r>
      <t>100</t>
    </r>
    <r>
      <rPr>
        <b/>
        <sz val="12"/>
        <rFont val="新細明體"/>
        <family val="1"/>
      </rPr>
      <t>年</t>
    </r>
    <r>
      <rPr>
        <b/>
        <sz val="12"/>
        <rFont val="Times New Roman"/>
        <family val="1"/>
      </rPr>
      <t xml:space="preserve">         </t>
    </r>
    <r>
      <rPr>
        <b/>
        <sz val="12"/>
        <color indexed="10"/>
        <rFont val="Times New Roman"/>
        <family val="1"/>
      </rPr>
      <t xml:space="preserve"> </t>
    </r>
    <r>
      <rPr>
        <b/>
        <sz val="12"/>
        <rFont val="Times New Roman"/>
        <family val="1"/>
      </rPr>
      <t>3</t>
    </r>
    <r>
      <rPr>
        <b/>
        <sz val="12"/>
        <rFont val="新細明體"/>
        <family val="1"/>
      </rPr>
      <t>月</t>
    </r>
  </si>
  <si>
    <t>Comparison with</t>
  </si>
  <si>
    <r>
      <t>100</t>
    </r>
    <r>
      <rPr>
        <b/>
        <sz val="12"/>
        <rFont val="新細明體"/>
        <family val="1"/>
      </rPr>
      <t>年</t>
    </r>
    <r>
      <rPr>
        <b/>
        <sz val="12"/>
        <rFont val="Times New Roman"/>
        <family val="1"/>
      </rPr>
      <t xml:space="preserve">        3</t>
    </r>
    <r>
      <rPr>
        <b/>
        <sz val="12"/>
        <rFont val="新細明體"/>
        <family val="1"/>
      </rPr>
      <t>月</t>
    </r>
  </si>
  <si>
    <t>付款方式</t>
  </si>
  <si>
    <r>
      <t xml:space="preserve">Mar.         </t>
    </r>
    <r>
      <rPr>
        <b/>
        <sz val="12"/>
        <color indexed="10"/>
        <rFont val="Times New Roman"/>
        <family val="1"/>
      </rPr>
      <t xml:space="preserve"> 2011</t>
    </r>
  </si>
  <si>
    <r>
      <t xml:space="preserve">Mar.  </t>
    </r>
    <r>
      <rPr>
        <b/>
        <sz val="12"/>
        <color indexed="10"/>
        <rFont val="Times New Roman"/>
        <family val="1"/>
      </rPr>
      <t>2010</t>
    </r>
  </si>
  <si>
    <r>
      <t xml:space="preserve">Mar.            </t>
    </r>
    <r>
      <rPr>
        <b/>
        <sz val="12"/>
        <color indexed="10"/>
        <rFont val="Times New Roman"/>
        <family val="1"/>
      </rPr>
      <t>2011</t>
    </r>
  </si>
  <si>
    <r>
      <t xml:space="preserve">Mar. </t>
    </r>
    <r>
      <rPr>
        <b/>
        <sz val="12"/>
        <color indexed="10"/>
        <rFont val="Times New Roman"/>
        <family val="1"/>
      </rPr>
      <t xml:space="preserve"> 2010</t>
    </r>
  </si>
  <si>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</si>
  <si>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</si>
  <si>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</si>
  <si>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</si>
  <si>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</si>
  <si>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 xml:space="preserve">                                     單位:百萬美元</t>
  </si>
  <si>
    <t>表  五</t>
  </si>
  <si>
    <t>Table  5</t>
  </si>
  <si>
    <t xml:space="preserve">                      Unit: US$ Million</t>
  </si>
  <si>
    <r>
      <t>100</t>
    </r>
    <r>
      <rPr>
        <b/>
        <sz val="12"/>
        <rFont val="新細明體"/>
        <family val="1"/>
      </rPr>
      <t>年</t>
    </r>
    <r>
      <rPr>
        <b/>
        <sz val="12"/>
        <rFont val="Times New Roman"/>
        <family val="1"/>
      </rPr>
      <t xml:space="preserve">              1-3</t>
    </r>
    <r>
      <rPr>
        <b/>
        <sz val="12"/>
        <rFont val="新細明體"/>
        <family val="1"/>
      </rPr>
      <t>月</t>
    </r>
  </si>
  <si>
    <r>
      <t xml:space="preserve">Jan.-Mar.     </t>
    </r>
    <r>
      <rPr>
        <b/>
        <sz val="12"/>
        <color indexed="10"/>
        <rFont val="Times New Roman"/>
        <family val="1"/>
      </rPr>
      <t>2011</t>
    </r>
  </si>
  <si>
    <r>
      <t xml:space="preserve">Jan.-Mar.     </t>
    </r>
    <r>
      <rPr>
        <b/>
        <sz val="12"/>
        <color indexed="10"/>
        <rFont val="Times New Roman"/>
        <family val="1"/>
      </rPr>
      <t>2010</t>
    </r>
  </si>
  <si>
    <r>
      <t xml:space="preserve">Jan.-Mar.      </t>
    </r>
    <r>
      <rPr>
        <b/>
        <sz val="12"/>
        <color indexed="10"/>
        <rFont val="Times New Roman"/>
        <family val="1"/>
      </rPr>
      <t>2011</t>
    </r>
  </si>
  <si>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</si>
  <si>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</si>
  <si>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</si>
  <si>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</si>
  <si>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</si>
  <si>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</si>
  <si>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</si>
  <si>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</si>
  <si>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[圖  一]  我 國 近 年 出 進 口 外 匯 收 支 之 變 動 趨 勢 (98年-100年)</t>
  </si>
  <si>
    <t>CHART 1  COMPARISON OF FOREIGN EXCHANGE EXPORT PROCEEDS AND IMPORT PAYMENTS (2009-2011)</t>
  </si>
  <si>
    <t xml:space="preserve"> 9 8年</t>
  </si>
  <si>
    <t xml:space="preserve">      9 9年</t>
  </si>
  <si>
    <t xml:space="preserve"> 1 0 0年</t>
  </si>
  <si>
    <t>(1)出口外匯收入 EXPORT PROCEEDS</t>
  </si>
  <si>
    <t>(2)進口外匯支出 IMPORT PAYMENTS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</si>
</sst>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7">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b/>
      <sz val="10"/>
      <color indexed="10"/>
      <name val="Times New Roman"/>
      <family val="1"/>
    </font>
    <font>
      <sz val="12"/>
      <name val="華康隸書體W7(P)"/>
      <family val="1"/>
    </font>
    <font>
      <b/>
      <sz val="12"/>
      <name val="華康隸書體W7(P)"/>
      <family val="1"/>
    </font>
    <font>
      <sz val="12"/>
      <color indexed="8"/>
      <name val="Courier"/>
      <family val="3"/>
    </font>
    <font>
      <sz val="10"/>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13" fillId="16" borderId="0" applyNumberFormat="0" applyBorder="0" applyAlignment="0" applyProtection="0"/>
    <xf numFmtId="0" fontId="10"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27" fillId="0" borderId="0" applyNumberFormat="0" applyFill="0" applyBorder="0" applyAlignment="0" applyProtection="0"/>
  </cellStyleXfs>
  <cellXfs count="177">
    <xf numFmtId="0" fontId="0" fillId="0" borderId="0" xfId="0" applyAlignment="1">
      <alignment/>
    </xf>
    <xf numFmtId="0" fontId="8" fillId="0" borderId="0" xfId="35" applyFont="1">
      <alignment/>
      <protection/>
    </xf>
    <xf numFmtId="0" fontId="8" fillId="0" borderId="0" xfId="35" applyFont="1" applyAlignment="1">
      <alignment horizontal="center"/>
      <protection/>
    </xf>
    <xf numFmtId="0" fontId="9" fillId="0" borderId="0" xfId="35" applyFont="1" applyAlignment="1" quotePrefix="1">
      <alignment horizontal="centerContinuous"/>
      <protection/>
    </xf>
    <xf numFmtId="0" fontId="2" fillId="0" borderId="0" xfId="35" applyFont="1" applyAlignment="1">
      <alignment horizontal="center"/>
      <protection/>
    </xf>
    <xf numFmtId="188" fontId="6" fillId="0" borderId="0" xfId="35" applyNumberFormat="1" applyFont="1">
      <alignment/>
      <protection/>
    </xf>
    <xf numFmtId="0" fontId="0" fillId="0" borderId="0" xfId="35" applyFont="1">
      <alignment/>
      <protection/>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2" fillId="0" borderId="0" xfId="0" applyFont="1" applyAlignment="1">
      <alignment horizontal="centerContinuous"/>
    </xf>
    <xf numFmtId="0" fontId="32" fillId="0" borderId="0" xfId="0" applyFont="1" applyAlignment="1">
      <alignment horizontal="center"/>
    </xf>
    <xf numFmtId="0" fontId="32" fillId="0" borderId="0" xfId="0" applyFont="1" applyAlignment="1">
      <alignment/>
    </xf>
    <xf numFmtId="0" fontId="33" fillId="0" borderId="0" xfId="0" applyFont="1" applyAlignment="1">
      <alignment horizontal="centerContinuous"/>
    </xf>
    <xf numFmtId="0" fontId="3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4" fillId="0" borderId="0" xfId="0" applyFont="1" applyAlignment="1">
      <alignment/>
    </xf>
    <xf numFmtId="0" fontId="31" fillId="0" borderId="0" xfId="0" applyFont="1" applyAlignment="1">
      <alignment/>
    </xf>
    <xf numFmtId="0" fontId="33" fillId="0" borderId="0" xfId="0" applyFont="1" applyAlignment="1">
      <alignment horizontal="left"/>
    </xf>
    <xf numFmtId="0" fontId="34" fillId="0" borderId="0" xfId="0" applyFont="1" applyAlignment="1">
      <alignment horizontal="center"/>
    </xf>
    <xf numFmtId="0" fontId="31" fillId="0" borderId="10" xfId="0" applyFont="1" applyBorder="1" applyAlignment="1">
      <alignment vertical="center"/>
    </xf>
    <xf numFmtId="0" fontId="2" fillId="0" borderId="0" xfId="0" applyFont="1" applyAlignment="1">
      <alignment vertical="center"/>
    </xf>
    <xf numFmtId="0" fontId="34" fillId="0" borderId="11" xfId="0" applyFont="1" applyBorder="1" applyAlignment="1">
      <alignment horizontal="right" vertical="center"/>
    </xf>
    <xf numFmtId="0" fontId="33" fillId="0" borderId="11" xfId="0" applyFont="1" applyBorder="1" applyAlignment="1">
      <alignment horizontal="right" vertical="center"/>
    </xf>
    <xf numFmtId="0" fontId="31" fillId="0" borderId="11" xfId="0" applyFont="1" applyBorder="1" applyAlignment="1">
      <alignment vertical="center"/>
    </xf>
    <xf numFmtId="0" fontId="34" fillId="0" borderId="11" xfId="0" applyFont="1" applyBorder="1" applyAlignment="1">
      <alignment vertical="center"/>
    </xf>
    <xf numFmtId="0" fontId="37" fillId="0" borderId="10" xfId="0" applyFont="1" applyBorder="1" applyAlignment="1">
      <alignment horizontal="center" vertical="center"/>
    </xf>
    <xf numFmtId="0" fontId="37" fillId="0" borderId="0" xfId="0" applyFont="1" applyBorder="1" applyAlignment="1">
      <alignment vertical="center"/>
    </xf>
    <xf numFmtId="0" fontId="37" fillId="0" borderId="12" xfId="0" applyFont="1" applyBorder="1" applyAlignment="1">
      <alignment vertical="center"/>
    </xf>
    <xf numFmtId="0" fontId="33" fillId="0" borderId="13" xfId="0" applyFont="1" applyBorder="1" applyAlignment="1">
      <alignment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3" fillId="0" borderId="16" xfId="0" applyFont="1" applyBorder="1" applyAlignment="1">
      <alignment horizontal="right" wrapText="1"/>
    </xf>
    <xf numFmtId="184" fontId="33" fillId="0" borderId="17" xfId="0" applyNumberFormat="1" applyFont="1" applyBorder="1" applyAlignment="1">
      <alignment horizontal="right"/>
    </xf>
    <xf numFmtId="184" fontId="33" fillId="0" borderId="16" xfId="0" applyNumberFormat="1" applyFont="1" applyBorder="1" applyAlignment="1">
      <alignment horizontal="right"/>
    </xf>
    <xf numFmtId="184" fontId="33" fillId="0" borderId="18" xfId="0" applyNumberFormat="1" applyFont="1" applyBorder="1" applyAlignment="1">
      <alignment horizontal="right"/>
    </xf>
    <xf numFmtId="184" fontId="33" fillId="0" borderId="18" xfId="0" applyNumberFormat="1" applyFont="1" applyBorder="1" applyAlignment="1">
      <alignment/>
    </xf>
    <xf numFmtId="0" fontId="33" fillId="0" borderId="18" xfId="0" applyFont="1" applyBorder="1" applyAlignment="1">
      <alignment/>
    </xf>
    <xf numFmtId="0" fontId="33" fillId="0" borderId="0" xfId="0" applyFont="1" applyBorder="1" applyAlignment="1">
      <alignment/>
    </xf>
    <xf numFmtId="184" fontId="33" fillId="0" borderId="0" xfId="0" applyNumberFormat="1" applyFont="1" applyBorder="1" applyAlignment="1">
      <alignment horizontal="right"/>
    </xf>
    <xf numFmtId="184" fontId="33" fillId="0" borderId="0" xfId="0" applyNumberFormat="1" applyFont="1" applyBorder="1" applyAlignment="1">
      <alignment/>
    </xf>
    <xf numFmtId="0" fontId="33" fillId="0" borderId="0" xfId="0" applyFont="1" applyAlignment="1">
      <alignment/>
    </xf>
    <xf numFmtId="0" fontId="37"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3" fillId="0" borderId="22" xfId="0" applyFont="1" applyBorder="1" applyAlignment="1">
      <alignment horizontal="right" wrapText="1"/>
    </xf>
    <xf numFmtId="184" fontId="33" fillId="0" borderId="15" xfId="0" applyNumberFormat="1" applyFont="1" applyBorder="1" applyAlignment="1">
      <alignment horizontal="right"/>
    </xf>
    <xf numFmtId="184" fontId="33" fillId="0" borderId="22" xfId="0" applyNumberFormat="1" applyFont="1" applyBorder="1" applyAlignment="1">
      <alignment horizontal="right"/>
    </xf>
    <xf numFmtId="184" fontId="38" fillId="0" borderId="13" xfId="0" applyNumberFormat="1" applyFont="1" applyBorder="1" applyAlignment="1">
      <alignment horizontal="right"/>
    </xf>
    <xf numFmtId="184" fontId="38" fillId="0" borderId="13" xfId="0" applyNumberFormat="1" applyFont="1" applyBorder="1" applyAlignment="1">
      <alignment/>
    </xf>
    <xf numFmtId="184" fontId="38" fillId="0" borderId="18" xfId="0" applyNumberFormat="1" applyFont="1" applyBorder="1" applyAlignment="1">
      <alignment horizontal="right"/>
    </xf>
    <xf numFmtId="184" fontId="38" fillId="0" borderId="18" xfId="0" applyNumberFormat="1" applyFont="1" applyBorder="1" applyAlignment="1">
      <alignment/>
    </xf>
    <xf numFmtId="184" fontId="38" fillId="0" borderId="0" xfId="0" applyNumberFormat="1" applyFont="1" applyBorder="1" applyAlignment="1">
      <alignment horizontal="right"/>
    </xf>
    <xf numFmtId="184" fontId="38" fillId="0" borderId="0" xfId="0" applyNumberFormat="1" applyFont="1" applyBorder="1" applyAlignment="1">
      <alignment/>
    </xf>
    <xf numFmtId="0" fontId="33"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2" fillId="0" borderId="10" xfId="0" applyFont="1" applyBorder="1" applyAlignment="1">
      <alignment vertical="center"/>
    </xf>
    <xf numFmtId="0" fontId="2" fillId="0" borderId="11" xfId="0" applyFont="1" applyBorder="1" applyAlignment="1">
      <alignment horizontal="right" vertical="center"/>
    </xf>
    <xf numFmtId="0" fontId="38" fillId="0" borderId="11" xfId="0" applyFont="1" applyBorder="1" applyAlignment="1">
      <alignment horizontal="right" vertical="center"/>
    </xf>
    <xf numFmtId="0" fontId="32"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2" fillId="0" borderId="21" xfId="0" applyFont="1" applyBorder="1" applyAlignment="1">
      <alignment vertical="center"/>
    </xf>
    <xf numFmtId="0" fontId="33"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9" fillId="0" borderId="0" xfId="0" applyFont="1" applyAlignment="1">
      <alignment/>
    </xf>
    <xf numFmtId="0" fontId="10" fillId="0" borderId="0" xfId="0" applyFont="1" applyAlignment="1">
      <alignment/>
    </xf>
    <xf numFmtId="187" fontId="10" fillId="0" borderId="0" xfId="0" applyNumberFormat="1" applyFont="1" applyAlignment="1">
      <alignment/>
    </xf>
    <xf numFmtId="184" fontId="10" fillId="0" borderId="0" xfId="0" applyNumberFormat="1" applyFont="1" applyAlignment="1">
      <alignment horizontal="right"/>
    </xf>
    <xf numFmtId="188" fontId="10" fillId="0" borderId="0" xfId="0" applyNumberFormat="1" applyFont="1" applyAlignment="1">
      <alignment/>
    </xf>
    <xf numFmtId="185" fontId="10" fillId="0" borderId="0" xfId="0" applyNumberFormat="1" applyFont="1" applyAlignment="1">
      <alignment/>
    </xf>
    <xf numFmtId="0" fontId="10" fillId="0" borderId="0" xfId="0" applyFont="1" applyAlignment="1">
      <alignment horizontal="right"/>
    </xf>
    <xf numFmtId="184" fontId="10" fillId="0" borderId="0" xfId="0" applyNumberFormat="1" applyFont="1" applyAlignment="1">
      <alignment/>
    </xf>
    <xf numFmtId="185" fontId="10" fillId="0" borderId="0" xfId="0" applyNumberFormat="1" applyFont="1" applyAlignment="1">
      <alignment horizontal="right"/>
    </xf>
    <xf numFmtId="0" fontId="2" fillId="0" borderId="0" xfId="35" applyFont="1" applyAlignment="1" quotePrefix="1">
      <alignment horizontal="center"/>
      <protection/>
    </xf>
    <xf numFmtId="0" fontId="41" fillId="0" borderId="0" xfId="0" applyFont="1" applyAlignment="1">
      <alignment/>
    </xf>
    <xf numFmtId="0" fontId="40" fillId="0" borderId="0" xfId="0" applyFont="1" applyAlignment="1">
      <alignment/>
    </xf>
    <xf numFmtId="184" fontId="3" fillId="0" borderId="0" xfId="0" applyNumberFormat="1" applyFont="1" applyAlignment="1">
      <alignment horizontal="right"/>
    </xf>
    <xf numFmtId="185" fontId="3" fillId="0" borderId="0" xfId="0" applyNumberFormat="1" applyFont="1" applyAlignment="1">
      <alignment horizontal="right"/>
    </xf>
    <xf numFmtId="0" fontId="3" fillId="0" borderId="0" xfId="0" applyFont="1" applyAlignment="1">
      <alignment/>
    </xf>
    <xf numFmtId="43" fontId="41" fillId="0" borderId="0" xfId="37" applyFont="1" applyAlignment="1">
      <alignment/>
    </xf>
    <xf numFmtId="0" fontId="33" fillId="0" borderId="18" xfId="0" applyFont="1" applyBorder="1" applyAlignment="1">
      <alignment horizontal="left" vertical="center" wrapText="1"/>
    </xf>
    <xf numFmtId="0" fontId="35" fillId="0" borderId="13" xfId="0" applyFont="1" applyBorder="1" applyAlignment="1">
      <alignment horizontal="center" vertical="center" wrapText="1"/>
    </xf>
    <xf numFmtId="0" fontId="8" fillId="0" borderId="0" xfId="34" applyFont="1">
      <alignment/>
      <protection/>
    </xf>
    <xf numFmtId="0" fontId="6" fillId="0" borderId="0" xfId="34" applyFont="1">
      <alignment/>
      <protection/>
    </xf>
    <xf numFmtId="0" fontId="43"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3" fillId="0" borderId="0" xfId="34" applyFont="1" applyAlignment="1">
      <alignment horizontal="centerContinuous"/>
      <protection/>
    </xf>
    <xf numFmtId="188" fontId="8" fillId="0" borderId="0" xfId="35" applyNumberFormat="1" applyFont="1">
      <alignment/>
      <protection/>
    </xf>
    <xf numFmtId="0" fontId="43" fillId="0" borderId="0" xfId="35" applyFont="1">
      <alignment/>
      <protection/>
    </xf>
    <xf numFmtId="0" fontId="44" fillId="0" borderId="0" xfId="35" applyFont="1" applyAlignment="1">
      <alignment horizontal="centerContinuous"/>
      <protection/>
    </xf>
    <xf numFmtId="0" fontId="43" fillId="0" borderId="0" xfId="35" applyFont="1" applyAlignment="1">
      <alignment horizontal="centerContinuous"/>
      <protection/>
    </xf>
    <xf numFmtId="0" fontId="8" fillId="0" borderId="0" xfId="35" applyFont="1" applyAlignment="1">
      <alignment vertical="center"/>
      <protection/>
    </xf>
    <xf numFmtId="3" fontId="8" fillId="0" borderId="0" xfId="35" applyNumberFormat="1" applyFont="1" applyAlignment="1">
      <alignment horizontal="center" vertical="center"/>
      <protection/>
    </xf>
    <xf numFmtId="0" fontId="43" fillId="0" borderId="0" xfId="35" applyFont="1" applyAlignment="1">
      <alignment vertical="center"/>
      <protection/>
    </xf>
    <xf numFmtId="0" fontId="2" fillId="0" borderId="0" xfId="35" applyFont="1" applyAlignment="1" quotePrefix="1">
      <alignment horizontal="centerContinuous" vertical="center"/>
      <protection/>
    </xf>
    <xf numFmtId="0" fontId="43" fillId="0" borderId="0" xfId="35" applyFont="1" applyAlignment="1">
      <alignment horizontal="centerContinuous" vertical="center"/>
      <protection/>
    </xf>
    <xf numFmtId="194" fontId="8" fillId="0" borderId="0" xfId="35" applyNumberFormat="1" applyFont="1">
      <alignment/>
      <protection/>
    </xf>
    <xf numFmtId="0" fontId="43" fillId="0" borderId="0" xfId="35" applyFont="1" applyAlignment="1">
      <alignment horizontal="center"/>
      <protection/>
    </xf>
    <xf numFmtId="0" fontId="43" fillId="0" borderId="0" xfId="33" applyFont="1">
      <alignment/>
      <protection/>
    </xf>
    <xf numFmtId="0" fontId="29" fillId="0" borderId="0" xfId="0" applyFont="1" applyAlignment="1">
      <alignment horizontal="center"/>
    </xf>
    <xf numFmtId="0" fontId="2" fillId="0" borderId="0" xfId="0" applyFont="1" applyAlignment="1">
      <alignment horizontal="center"/>
    </xf>
    <xf numFmtId="0" fontId="10" fillId="0" borderId="0" xfId="0" applyFont="1" applyAlignment="1">
      <alignment wrapText="1"/>
    </xf>
    <xf numFmtId="0" fontId="10" fillId="0" borderId="0" xfId="0" applyFont="1" applyAlignment="1">
      <alignment/>
    </xf>
    <xf numFmtId="0" fontId="35" fillId="0" borderId="21" xfId="0" applyFont="1" applyBorder="1" applyAlignment="1">
      <alignment horizontal="center" vertical="center"/>
    </xf>
    <xf numFmtId="0" fontId="35" fillId="0" borderId="12"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12" xfId="0" applyFont="1" applyBorder="1" applyAlignment="1">
      <alignment horizontal="center" vertical="center"/>
    </xf>
    <xf numFmtId="0" fontId="35" fillId="0" borderId="22" xfId="0" applyFont="1" applyBorder="1" applyAlignment="1">
      <alignment horizontal="center" vertical="center"/>
    </xf>
    <xf numFmtId="0" fontId="37" fillId="0" borderId="15" xfId="0" applyFont="1" applyBorder="1" applyAlignment="1">
      <alignment horizontal="center" vertical="center"/>
    </xf>
    <xf numFmtId="0" fontId="35"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4" fillId="0" borderId="19"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22" xfId="0" applyFont="1" applyBorder="1" applyAlignment="1">
      <alignment horizontal="center" vertical="center"/>
    </xf>
    <xf numFmtId="0" fontId="31" fillId="0" borderId="15" xfId="0" applyFont="1" applyBorder="1" applyAlignment="1">
      <alignment horizontal="center" vertical="center"/>
    </xf>
    <xf numFmtId="49" fontId="35" fillId="0" borderId="22" xfId="0" applyNumberFormat="1" applyFont="1" applyBorder="1" applyAlignment="1">
      <alignment horizontal="center" vertical="center"/>
    </xf>
    <xf numFmtId="49" fontId="35" fillId="0" borderId="15" xfId="0" applyNumberFormat="1" applyFont="1" applyBorder="1" applyAlignment="1">
      <alignment horizontal="center" vertical="center"/>
    </xf>
    <xf numFmtId="0" fontId="36" fillId="0" borderId="12" xfId="0" applyFont="1" applyBorder="1" applyAlignment="1">
      <alignment horizontal="center" vertical="center"/>
    </xf>
    <xf numFmtId="49" fontId="35" fillId="0" borderId="21"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1" fillId="0" borderId="19" xfId="0" applyFont="1" applyBorder="1" applyAlignment="1">
      <alignment horizontal="center" vertical="center"/>
    </xf>
    <xf numFmtId="0" fontId="34"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8" fillId="0" borderId="14"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0" fillId="0" borderId="20" xfId="0" applyFont="1" applyBorder="1" applyAlignment="1">
      <alignment horizontal="center" vertical="center"/>
    </xf>
    <xf numFmtId="0" fontId="3"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Border="1" applyAlignment="1">
      <alignment horizontal="center" vertical="center"/>
    </xf>
    <xf numFmtId="0" fontId="2" fillId="0" borderId="12" xfId="0" applyFont="1" applyBorder="1" applyAlignment="1">
      <alignment horizontal="center" vertical="center"/>
    </xf>
    <xf numFmtId="0" fontId="34" fillId="0" borderId="0" xfId="0" applyFont="1" applyAlignment="1">
      <alignment horizontal="center"/>
    </xf>
    <xf numFmtId="0" fontId="0" fillId="0" borderId="0" xfId="0" applyFont="1" applyAlignment="1">
      <alignment horizontal="center"/>
    </xf>
    <xf numFmtId="0" fontId="33" fillId="0" borderId="14" xfId="0" applyFont="1" applyBorder="1" applyAlignment="1">
      <alignment horizontal="center"/>
    </xf>
    <xf numFmtId="0" fontId="0" fillId="0" borderId="14" xfId="0" applyBorder="1" applyAlignment="1">
      <alignment horizontal="center"/>
    </xf>
    <xf numFmtId="49" fontId="38"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8" fillId="0" borderId="14" xfId="0" applyNumberFormat="1" applyFont="1" applyBorder="1" applyAlignment="1">
      <alignment horizontal="center" vertical="center"/>
    </xf>
    <xf numFmtId="0" fontId="38" fillId="0" borderId="22" xfId="0" applyFont="1" applyBorder="1" applyAlignment="1">
      <alignment horizontal="center" vertical="center"/>
    </xf>
    <xf numFmtId="0" fontId="2" fillId="0" borderId="15" xfId="0" applyFont="1" applyBorder="1" applyAlignment="1">
      <alignment horizontal="center" vertical="center"/>
    </xf>
    <xf numFmtId="0" fontId="9"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
          <c:w val="0.9805"/>
          <c:h val="0.886"/>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'圖一  '!$B$3:$B$38</c:f>
              <c:numCache>
                <c:ptCount val="36"/>
                <c:pt idx="0">
                  <c:v>14190.7</c:v>
                </c:pt>
                <c:pt idx="1">
                  <c:v>17182</c:v>
                </c:pt>
                <c:pt idx="2">
                  <c:v>15847</c:v>
                </c:pt>
                <c:pt idx="3">
                  <c:v>14507.6</c:v>
                </c:pt>
                <c:pt idx="4">
                  <c:v>13330.2</c:v>
                </c:pt>
                <c:pt idx="5">
                  <c:v>18691.9</c:v>
                </c:pt>
                <c:pt idx="6">
                  <c:v>18196</c:v>
                </c:pt>
                <c:pt idx="7">
                  <c:v>18109</c:v>
                </c:pt>
                <c:pt idx="8">
                  <c:v>19736</c:v>
                </c:pt>
                <c:pt idx="9">
                  <c:v>19952</c:v>
                </c:pt>
                <c:pt idx="10">
                  <c:v>20097.8</c:v>
                </c:pt>
                <c:pt idx="11">
                  <c:v>24533.2</c:v>
                </c:pt>
                <c:pt idx="12">
                  <c:v>19264.5</c:v>
                </c:pt>
                <c:pt idx="13">
                  <c:v>17833.2</c:v>
                </c:pt>
                <c:pt idx="14">
                  <c:v>24364.6</c:v>
                </c:pt>
                <c:pt idx="15">
                  <c:v>21929.3</c:v>
                </c:pt>
                <c:pt idx="16">
                  <c:v>23141</c:v>
                </c:pt>
                <c:pt idx="17">
                  <c:v>23467.2</c:v>
                </c:pt>
                <c:pt idx="18">
                  <c:v>23866.6</c:v>
                </c:pt>
                <c:pt idx="19">
                  <c:v>24501</c:v>
                </c:pt>
                <c:pt idx="20">
                  <c:v>23751.5</c:v>
                </c:pt>
                <c:pt idx="21">
                  <c:v>24581.3</c:v>
                </c:pt>
                <c:pt idx="22">
                  <c:v>24854.7</c:v>
                </c:pt>
                <c:pt idx="23">
                  <c:v>28049.9</c:v>
                </c:pt>
                <c:pt idx="24">
                  <c:v>24308.2</c:v>
                </c:pt>
                <c:pt idx="25">
                  <c:v>19922.8</c:v>
                </c:pt>
                <c:pt idx="26">
                  <c:v>30222.3</c:v>
                </c:pt>
              </c:numCache>
            </c:numRef>
          </c:val>
          <c:smooth val="0"/>
        </c:ser>
        <c:marker val="1"/>
        <c:axId val="60912858"/>
        <c:axId val="1134481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'圖一  '!$C$3:$C$38</c:f>
              <c:numCache>
                <c:ptCount val="36"/>
                <c:pt idx="0">
                  <c:v>11714.8</c:v>
                </c:pt>
                <c:pt idx="1">
                  <c:v>14406.7</c:v>
                </c:pt>
                <c:pt idx="2">
                  <c:v>13478.8</c:v>
                </c:pt>
                <c:pt idx="3">
                  <c:v>12406.6</c:v>
                </c:pt>
                <c:pt idx="4">
                  <c:v>11874.6</c:v>
                </c:pt>
                <c:pt idx="5">
                  <c:v>16570.1</c:v>
                </c:pt>
                <c:pt idx="6">
                  <c:v>16849.2</c:v>
                </c:pt>
                <c:pt idx="7">
                  <c:v>16576.6</c:v>
                </c:pt>
                <c:pt idx="8">
                  <c:v>18697.6</c:v>
                </c:pt>
                <c:pt idx="9">
                  <c:v>17646.6</c:v>
                </c:pt>
                <c:pt idx="10">
                  <c:v>17970.1</c:v>
                </c:pt>
                <c:pt idx="11">
                  <c:v>22682.5</c:v>
                </c:pt>
                <c:pt idx="12">
                  <c:v>18215.3</c:v>
                </c:pt>
                <c:pt idx="13">
                  <c:v>15751.6</c:v>
                </c:pt>
                <c:pt idx="14">
                  <c:v>21739.7</c:v>
                </c:pt>
                <c:pt idx="15">
                  <c:v>21065.3</c:v>
                </c:pt>
                <c:pt idx="16">
                  <c:v>20044</c:v>
                </c:pt>
                <c:pt idx="17">
                  <c:v>21777.8</c:v>
                </c:pt>
                <c:pt idx="18">
                  <c:v>21462.4</c:v>
                </c:pt>
                <c:pt idx="19">
                  <c:v>22386.9</c:v>
                </c:pt>
                <c:pt idx="20">
                  <c:v>22766.4</c:v>
                </c:pt>
                <c:pt idx="21">
                  <c:v>22805</c:v>
                </c:pt>
                <c:pt idx="22">
                  <c:v>23978.2</c:v>
                </c:pt>
                <c:pt idx="23">
                  <c:v>26119.8</c:v>
                </c:pt>
                <c:pt idx="24">
                  <c:v>23562.1</c:v>
                </c:pt>
                <c:pt idx="25">
                  <c:v>17026.2</c:v>
                </c:pt>
                <c:pt idx="26">
                  <c:v>29268.8</c:v>
                </c:pt>
              </c:numCache>
            </c:numRef>
          </c:val>
          <c:smooth val="0"/>
        </c:ser>
        <c:marker val="1"/>
        <c:axId val="34994436"/>
        <c:axId val="46514469"/>
      </c:lineChart>
      <c:catAx>
        <c:axId val="6091285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1344811"/>
        <c:crossesAt val="5000"/>
        <c:auto val="0"/>
        <c:lblOffset val="100"/>
        <c:tickLblSkip val="1"/>
        <c:noMultiLvlLbl val="0"/>
      </c:catAx>
      <c:valAx>
        <c:axId val="1134481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0912858"/>
        <c:crossesAt val="1"/>
        <c:crossBetween val="between"/>
        <c:dispUnits/>
        <c:majorUnit val="1000"/>
      </c:valAx>
      <c:catAx>
        <c:axId val="3499443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46514469"/>
        <c:crossesAt val="5000"/>
        <c:auto val="0"/>
        <c:lblOffset val="100"/>
        <c:tickLblSkip val="1"/>
        <c:noMultiLvlLbl val="0"/>
      </c:catAx>
      <c:valAx>
        <c:axId val="46514469"/>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4994436"/>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'!$D$3:$D$14</c:f>
              <c:numCache>
                <c:ptCount val="12"/>
                <c:pt idx="0">
                  <c:v>18215.3</c:v>
                </c:pt>
                <c:pt idx="1">
                  <c:v>33966.9</c:v>
                </c:pt>
                <c:pt idx="2">
                  <c:v>55706.6</c:v>
                </c:pt>
                <c:pt idx="3">
                  <c:v>76771.9</c:v>
                </c:pt>
                <c:pt idx="4">
                  <c:v>96815.9</c:v>
                </c:pt>
                <c:pt idx="5">
                  <c:v>118593.7</c:v>
                </c:pt>
                <c:pt idx="6">
                  <c:v>140056.1</c:v>
                </c:pt>
                <c:pt idx="7">
                  <c:v>162443</c:v>
                </c:pt>
                <c:pt idx="8">
                  <c:v>185209.4</c:v>
                </c:pt>
                <c:pt idx="9">
                  <c:v>208014.4</c:v>
                </c:pt>
                <c:pt idx="10">
                  <c:v>231992.6</c:v>
                </c:pt>
                <c:pt idx="11">
                  <c:v>258112.4</c:v>
                </c:pt>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'!$E$3:$E$14</c:f>
              <c:numCache>
                <c:ptCount val="12"/>
                <c:pt idx="0">
                  <c:v>23562.1</c:v>
                </c:pt>
                <c:pt idx="1">
                  <c:v>40588.3</c:v>
                </c:pt>
                <c:pt idx="2">
                  <c:v>69857.1</c:v>
                </c:pt>
              </c:numCache>
            </c:numRef>
          </c:val>
        </c:ser>
        <c:gapWidth val="50"/>
        <c:axId val="15977038"/>
        <c:axId val="9575615"/>
      </c:barChart>
      <c:catAx>
        <c:axId val="1597703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9575615"/>
        <c:crosses val="autoZero"/>
        <c:auto val="0"/>
        <c:lblOffset val="100"/>
        <c:tickLblSkip val="1"/>
        <c:noMultiLvlLbl val="0"/>
      </c:catAx>
      <c:valAx>
        <c:axId val="9575615"/>
        <c:scaling>
          <c:orientation val="minMax"/>
          <c:max val="29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 </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 MILLION</a:t>
                </a:r>
              </a:p>
            </c:rich>
          </c:tx>
          <c:layout>
            <c:manualLayout>
              <c:xMode val="factor"/>
              <c:yMode val="factor"/>
              <c:x val="0.048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5977038"/>
        <c:crossesAt val="1"/>
        <c:crossBetween val="between"/>
        <c:dispUnits/>
        <c:majorUnit val="1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25"/>
          <c:w val="0.95875"/>
          <c:h val="0.887"/>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'!$B$3:$B$14</c:f>
              <c:numCache>
                <c:ptCount val="12"/>
                <c:pt idx="0">
                  <c:v>19264.5</c:v>
                </c:pt>
                <c:pt idx="1">
                  <c:v>37097.7</c:v>
                </c:pt>
                <c:pt idx="2">
                  <c:v>61462.3</c:v>
                </c:pt>
                <c:pt idx="3">
                  <c:v>83391.6</c:v>
                </c:pt>
                <c:pt idx="4">
                  <c:v>106532.6</c:v>
                </c:pt>
                <c:pt idx="5">
                  <c:v>129999.8</c:v>
                </c:pt>
                <c:pt idx="6">
                  <c:v>153866.4</c:v>
                </c:pt>
                <c:pt idx="7">
                  <c:v>178367.4</c:v>
                </c:pt>
                <c:pt idx="8">
                  <c:v>202118.9</c:v>
                </c:pt>
                <c:pt idx="9">
                  <c:v>226700.2</c:v>
                </c:pt>
                <c:pt idx="10">
                  <c:v>251554.9</c:v>
                </c:pt>
                <c:pt idx="11">
                  <c:v>279604.8</c:v>
                </c:pt>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'!$C$3:$C$14</c:f>
              <c:numCache>
                <c:ptCount val="12"/>
                <c:pt idx="0">
                  <c:v>24308.2</c:v>
                </c:pt>
                <c:pt idx="1">
                  <c:v>44231</c:v>
                </c:pt>
                <c:pt idx="2">
                  <c:v>74453.3</c:v>
                </c:pt>
              </c:numCache>
            </c:numRef>
          </c:val>
        </c:ser>
        <c:gapWidth val="50"/>
        <c:axId val="19071672"/>
        <c:axId val="37427321"/>
      </c:barChart>
      <c:catAx>
        <c:axId val="1907167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7427321"/>
        <c:crossesAt val="0"/>
        <c:auto val="0"/>
        <c:lblOffset val="100"/>
        <c:tickLblSkip val="1"/>
        <c:noMultiLvlLbl val="0"/>
      </c:catAx>
      <c:valAx>
        <c:axId val="37427321"/>
        <c:scaling>
          <c:orientation val="minMax"/>
          <c:max val="29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MILLION</a:t>
                </a:r>
              </a:p>
            </c:rich>
          </c:tx>
          <c:layout>
            <c:manualLayout>
              <c:xMode val="factor"/>
              <c:yMode val="factor"/>
              <c:x val="0.048"/>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9071672"/>
        <c:crossesAt val="1"/>
        <c:crossBetween val="between"/>
        <c:dispUnits/>
        <c:majorUnit val="1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Flash1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概況1 "/>
      <sheetName val="概況2"/>
      <sheetName val="table1"/>
      <sheetName val="table2"/>
      <sheetName val="table3"/>
      <sheetName val="table4"/>
      <sheetName val="table5"/>
      <sheetName val="LastYear"/>
    </sheetNames>
    <sheetDataSet>
      <sheetData sheetId="4">
        <row r="14">
          <cell r="C14">
            <v>24308.2</v>
          </cell>
        </row>
        <row r="15">
          <cell r="C15">
            <v>19922.8</v>
          </cell>
        </row>
        <row r="16">
          <cell r="C16">
            <v>30222.3</v>
          </cell>
        </row>
      </sheetData>
      <sheetData sheetId="5">
        <row r="14">
          <cell r="C14">
            <v>23562.1</v>
          </cell>
        </row>
        <row r="15">
          <cell r="C15">
            <v>17026.2</v>
          </cell>
        </row>
        <row r="16">
          <cell r="C16">
            <v>29268.8</v>
          </cell>
        </row>
      </sheetData>
      <sheetData sheetId="8">
        <row r="13">
          <cell r="L13">
            <v>5102</v>
          </cell>
          <cell r="M13">
            <v>56360.3</v>
          </cell>
          <cell r="N13">
            <v>10105.9</v>
          </cell>
          <cell r="O13">
            <v>45600.7</v>
          </cell>
        </row>
        <row r="14">
          <cell r="B14">
            <v>19264.5</v>
          </cell>
          <cell r="C14">
            <v>18215.3</v>
          </cell>
          <cell r="L14">
            <v>1620.2</v>
          </cell>
          <cell r="M14">
            <v>17644.3</v>
          </cell>
          <cell r="N14">
            <v>3568</v>
          </cell>
          <cell r="O14">
            <v>14647.3</v>
          </cell>
        </row>
        <row r="15">
          <cell r="B15">
            <v>17833.3</v>
          </cell>
          <cell r="C15">
            <v>15751.5</v>
          </cell>
          <cell r="L15">
            <v>1612.6</v>
          </cell>
          <cell r="M15">
            <v>16220.6</v>
          </cell>
          <cell r="N15">
            <v>2535.8</v>
          </cell>
          <cell r="O15">
            <v>13215.8</v>
          </cell>
        </row>
        <row r="16">
          <cell r="B16">
            <v>24364.6</v>
          </cell>
          <cell r="C16">
            <v>21739.7</v>
          </cell>
          <cell r="L16">
            <v>1869.2</v>
          </cell>
          <cell r="M16">
            <v>22495.4</v>
          </cell>
          <cell r="N16">
            <v>4002.1</v>
          </cell>
          <cell r="O16">
            <v>17737.6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8.75390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2" t="s">
        <v>72</v>
      </c>
      <c r="B1" s="113"/>
      <c r="C1" s="113"/>
      <c r="D1" s="113"/>
      <c r="E1" s="113"/>
      <c r="F1" s="113"/>
      <c r="G1" s="113"/>
      <c r="H1" s="113"/>
      <c r="I1" s="113"/>
      <c r="J1" s="113"/>
      <c r="K1" s="113"/>
      <c r="L1" s="113"/>
      <c r="M1" s="113"/>
      <c r="N1" s="113"/>
    </row>
    <row r="2" s="82" customFormat="1" ht="17.25" customHeight="1">
      <c r="F2" s="87"/>
    </row>
    <row r="3" spans="1:14" s="73" customFormat="1" ht="17.25" customHeight="1">
      <c r="A3" s="114" t="s">
        <v>71</v>
      </c>
      <c r="B3" s="114"/>
      <c r="C3" s="114"/>
      <c r="D3" s="114"/>
      <c r="E3" s="114"/>
      <c r="F3" s="114"/>
      <c r="G3" s="114"/>
      <c r="H3" s="114"/>
      <c r="I3" s="114"/>
      <c r="J3" s="114"/>
      <c r="K3" s="114"/>
      <c r="L3" s="114"/>
      <c r="M3" s="114"/>
      <c r="N3" s="115"/>
    </row>
    <row r="4" s="73" customFormat="1" ht="17.25" customHeight="1">
      <c r="A4" s="73" t="s">
        <v>18</v>
      </c>
    </row>
    <row r="5" s="73" customFormat="1" ht="17.25" customHeight="1">
      <c r="A5" s="73" t="s">
        <v>19</v>
      </c>
    </row>
    <row r="6" spans="2:11" s="73" customFormat="1" ht="17.25" customHeight="1">
      <c r="B6" s="74" t="s">
        <v>73</v>
      </c>
      <c r="D6" s="75"/>
      <c r="H6" s="76"/>
      <c r="K6" s="77"/>
    </row>
    <row r="7" spans="2:11" s="73" customFormat="1" ht="17.25" customHeight="1">
      <c r="B7" s="73" t="s">
        <v>74</v>
      </c>
      <c r="D7" s="75"/>
      <c r="H7" s="76"/>
      <c r="K7" s="77"/>
    </row>
    <row r="8" s="73" customFormat="1" ht="17.25" customHeight="1">
      <c r="A8" s="73" t="s">
        <v>20</v>
      </c>
    </row>
    <row r="9" spans="2:13" s="73" customFormat="1" ht="17.25" customHeight="1">
      <c r="B9" s="73" t="s">
        <v>75</v>
      </c>
      <c r="E9" s="75"/>
      <c r="I9" s="75"/>
      <c r="J9" s="78"/>
      <c r="M9" s="77"/>
    </row>
    <row r="10" spans="2:13" s="73" customFormat="1" ht="17.25" customHeight="1">
      <c r="B10" s="73" t="s">
        <v>76</v>
      </c>
      <c r="E10" s="79"/>
      <c r="I10" s="75"/>
      <c r="J10" s="78"/>
      <c r="M10" s="77"/>
    </row>
    <row r="11" s="73" customFormat="1" ht="17.25" customHeight="1">
      <c r="A11" s="73" t="s">
        <v>21</v>
      </c>
    </row>
    <row r="12" spans="2:11" s="73" customFormat="1" ht="17.25" customHeight="1">
      <c r="B12" s="73" t="s">
        <v>77</v>
      </c>
      <c r="D12" s="75"/>
      <c r="H12" s="75"/>
      <c r="K12" s="80"/>
    </row>
    <row r="13" spans="2:11" s="73" customFormat="1" ht="17.25" customHeight="1">
      <c r="B13" s="73" t="s">
        <v>78</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84">
        <v>2659.9</v>
      </c>
      <c r="E16" s="73" t="s">
        <v>25</v>
      </c>
      <c r="H16" s="85">
        <v>0.088</v>
      </c>
      <c r="I16" s="73" t="s">
        <v>26</v>
      </c>
    </row>
    <row r="17" spans="3:9" s="73" customFormat="1" ht="17.25" customHeight="1">
      <c r="C17" s="73" t="s">
        <v>27</v>
      </c>
      <c r="D17" s="84">
        <v>950.9</v>
      </c>
      <c r="E17" s="73" t="s">
        <v>25</v>
      </c>
      <c r="H17" s="85">
        <v>0.031</v>
      </c>
      <c r="I17" s="73" t="s">
        <v>26</v>
      </c>
    </row>
    <row r="18" spans="3:9" s="73" customFormat="1" ht="17.25" customHeight="1">
      <c r="C18" s="73" t="s">
        <v>28</v>
      </c>
      <c r="D18" s="84">
        <v>428.3</v>
      </c>
      <c r="E18" s="73" t="s">
        <v>25</v>
      </c>
      <c r="H18" s="85">
        <v>0.014</v>
      </c>
      <c r="I18" s="73" t="s">
        <v>26</v>
      </c>
    </row>
    <row r="19" spans="3:9" s="73" customFormat="1" ht="17.25" customHeight="1">
      <c r="C19" s="73" t="s">
        <v>29</v>
      </c>
      <c r="D19" s="84">
        <v>26183.2</v>
      </c>
      <c r="E19" s="73" t="s">
        <v>25</v>
      </c>
      <c r="H19" s="85">
        <v>0.867</v>
      </c>
      <c r="I19" s="73" t="s">
        <v>26</v>
      </c>
    </row>
    <row r="20" spans="1:8" s="73" customFormat="1" ht="17.25" customHeight="1">
      <c r="A20" s="78"/>
      <c r="B20" s="73" t="s">
        <v>30</v>
      </c>
      <c r="D20" s="86"/>
      <c r="H20" s="86"/>
    </row>
    <row r="21" spans="3:9" s="73" customFormat="1" ht="17.25" customHeight="1">
      <c r="C21" s="73" t="s">
        <v>24</v>
      </c>
      <c r="D21" s="84">
        <v>550.5</v>
      </c>
      <c r="E21" s="73" t="s">
        <v>31</v>
      </c>
      <c r="H21" s="85">
        <v>0.019</v>
      </c>
      <c r="I21" s="73" t="s">
        <v>26</v>
      </c>
    </row>
    <row r="22" spans="3:9" s="73" customFormat="1" ht="17.25" customHeight="1">
      <c r="C22" s="73" t="s">
        <v>27</v>
      </c>
      <c r="D22" s="84">
        <v>4142.9</v>
      </c>
      <c r="E22" s="73" t="s">
        <v>31</v>
      </c>
      <c r="H22" s="85">
        <v>0.142</v>
      </c>
      <c r="I22" s="73" t="s">
        <v>26</v>
      </c>
    </row>
    <row r="23" spans="3:9" s="73" customFormat="1" ht="17.25" customHeight="1">
      <c r="C23" s="73" t="s">
        <v>28</v>
      </c>
      <c r="D23" s="84">
        <v>286.9</v>
      </c>
      <c r="E23" s="73" t="s">
        <v>31</v>
      </c>
      <c r="H23" s="85">
        <v>0.01</v>
      </c>
      <c r="I23" s="73" t="s">
        <v>26</v>
      </c>
    </row>
    <row r="24" spans="3:9" s="73" customFormat="1" ht="17.25" customHeight="1">
      <c r="C24" s="73" t="s">
        <v>29</v>
      </c>
      <c r="D24" s="84">
        <v>24288.5</v>
      </c>
      <c r="E24" s="73" t="s">
        <v>31</v>
      </c>
      <c r="H24" s="85">
        <v>0.829</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79</v>
      </c>
      <c r="B1" s="8"/>
      <c r="C1" s="9"/>
      <c r="D1" s="9"/>
      <c r="E1" s="9"/>
      <c r="F1" s="9"/>
      <c r="G1" s="9"/>
      <c r="H1" s="9"/>
      <c r="I1" s="9"/>
      <c r="J1" s="9"/>
      <c r="K1" s="9"/>
      <c r="L1" s="9"/>
      <c r="M1" s="9"/>
      <c r="N1" s="10"/>
      <c r="O1" s="10"/>
      <c r="P1" s="10"/>
      <c r="Q1" s="10"/>
      <c r="R1" s="11"/>
      <c r="S1" s="11"/>
      <c r="T1" s="11"/>
    </row>
    <row r="2" spans="1:20" ht="15" customHeight="1">
      <c r="A2" s="13" t="s">
        <v>80</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4" t="s">
        <v>81</v>
      </c>
      <c r="Q3" s="15"/>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82</v>
      </c>
      <c r="B6" s="19"/>
      <c r="C6" s="20" t="s">
        <v>83</v>
      </c>
      <c r="D6" s="20"/>
      <c r="P6" s="13" t="s">
        <v>84</v>
      </c>
      <c r="Q6" s="15"/>
    </row>
    <row r="7" spans="1:17" s="23" customFormat="1" ht="16.5">
      <c r="A7" s="22"/>
      <c r="B7" s="128" t="s">
        <v>85</v>
      </c>
      <c r="C7" s="129"/>
      <c r="D7" s="129"/>
      <c r="E7" s="129"/>
      <c r="F7" s="129"/>
      <c r="G7" s="130"/>
      <c r="H7" s="128" t="s">
        <v>86</v>
      </c>
      <c r="I7" s="131"/>
      <c r="J7" s="131"/>
      <c r="K7" s="131"/>
      <c r="L7" s="131"/>
      <c r="M7" s="132"/>
      <c r="N7" s="133" t="s">
        <v>87</v>
      </c>
      <c r="O7" s="133"/>
      <c r="P7" s="133"/>
      <c r="Q7" s="134"/>
    </row>
    <row r="8" spans="1:17" s="23" customFormat="1" ht="16.5">
      <c r="A8" s="24" t="s">
        <v>64</v>
      </c>
      <c r="B8" s="135">
        <v>2011</v>
      </c>
      <c r="C8" s="136"/>
      <c r="D8" s="136"/>
      <c r="E8" s="136"/>
      <c r="F8" s="136"/>
      <c r="G8" s="137"/>
      <c r="H8" s="135">
        <v>2010</v>
      </c>
      <c r="I8" s="136"/>
      <c r="J8" s="136"/>
      <c r="K8" s="136"/>
      <c r="L8" s="136"/>
      <c r="M8" s="137"/>
      <c r="N8" s="124" t="s">
        <v>2</v>
      </c>
      <c r="O8" s="138"/>
      <c r="P8" s="138"/>
      <c r="Q8" s="139"/>
    </row>
    <row r="9" spans="1:17" s="23" customFormat="1" ht="16.5">
      <c r="A9" s="25" t="s">
        <v>1</v>
      </c>
      <c r="B9" s="120" t="s">
        <v>66</v>
      </c>
      <c r="C9" s="121"/>
      <c r="D9" s="120" t="s">
        <v>67</v>
      </c>
      <c r="E9" s="121"/>
      <c r="F9" s="120" t="s">
        <v>68</v>
      </c>
      <c r="G9" s="121"/>
      <c r="H9" s="125" t="s">
        <v>66</v>
      </c>
      <c r="I9" s="126"/>
      <c r="J9" s="120" t="s">
        <v>67</v>
      </c>
      <c r="K9" s="121"/>
      <c r="L9" s="120" t="s">
        <v>68</v>
      </c>
      <c r="M9" s="121"/>
      <c r="N9" s="125" t="s">
        <v>66</v>
      </c>
      <c r="O9" s="126"/>
      <c r="P9" s="127" t="s">
        <v>67</v>
      </c>
      <c r="Q9" s="121"/>
    </row>
    <row r="10" spans="1:17" s="23" customFormat="1" ht="16.5">
      <c r="A10" s="26"/>
      <c r="B10" s="116" t="s">
        <v>35</v>
      </c>
      <c r="C10" s="117"/>
      <c r="D10" s="116" t="s">
        <v>36</v>
      </c>
      <c r="E10" s="117"/>
      <c r="F10" s="120" t="s">
        <v>69</v>
      </c>
      <c r="G10" s="121"/>
      <c r="H10" s="116" t="s">
        <v>35</v>
      </c>
      <c r="I10" s="117"/>
      <c r="J10" s="116" t="s">
        <v>36</v>
      </c>
      <c r="K10" s="117"/>
      <c r="L10" s="120" t="s">
        <v>69</v>
      </c>
      <c r="M10" s="121"/>
      <c r="N10" s="122" t="s">
        <v>37</v>
      </c>
      <c r="O10" s="123"/>
      <c r="P10" s="124" t="s">
        <v>38</v>
      </c>
      <c r="Q10" s="123"/>
    </row>
    <row r="11" spans="1:17" s="23" customFormat="1" ht="16.5">
      <c r="A11" s="27" t="s">
        <v>65</v>
      </c>
      <c r="B11" s="116" t="s">
        <v>39</v>
      </c>
      <c r="C11" s="117"/>
      <c r="D11" s="116" t="s">
        <v>40</v>
      </c>
      <c r="E11" s="117"/>
      <c r="F11" s="116" t="s">
        <v>41</v>
      </c>
      <c r="G11" s="117"/>
      <c r="H11" s="116" t="s">
        <v>39</v>
      </c>
      <c r="I11" s="117"/>
      <c r="J11" s="116" t="s">
        <v>40</v>
      </c>
      <c r="K11" s="117"/>
      <c r="L11" s="116" t="s">
        <v>41</v>
      </c>
      <c r="M11" s="117"/>
      <c r="N11" s="28" t="s">
        <v>32</v>
      </c>
      <c r="O11" s="29"/>
      <c r="P11" s="28" t="s">
        <v>32</v>
      </c>
      <c r="Q11" s="30"/>
    </row>
    <row r="12" spans="1:17" s="23" customFormat="1" ht="17.25" customHeight="1">
      <c r="A12" s="31" t="s">
        <v>0</v>
      </c>
      <c r="B12" s="118" t="s">
        <v>42</v>
      </c>
      <c r="C12" s="119"/>
      <c r="D12" s="118" t="s">
        <v>3</v>
      </c>
      <c r="E12" s="119"/>
      <c r="F12" s="118" t="s">
        <v>43</v>
      </c>
      <c r="G12" s="119"/>
      <c r="H12" s="118" t="s">
        <v>44</v>
      </c>
      <c r="I12" s="119"/>
      <c r="J12" s="118" t="s">
        <v>45</v>
      </c>
      <c r="K12" s="119"/>
      <c r="L12" s="118" t="s">
        <v>46</v>
      </c>
      <c r="M12" s="119"/>
      <c r="N12" s="32" t="s">
        <v>4</v>
      </c>
      <c r="O12" s="33" t="s">
        <v>5</v>
      </c>
      <c r="P12" s="32" t="s">
        <v>4</v>
      </c>
      <c r="Q12" s="34" t="s">
        <v>5</v>
      </c>
    </row>
    <row r="13" spans="1:17" ht="39.75" customHeight="1">
      <c r="A13" s="88" t="s">
        <v>88</v>
      </c>
      <c r="B13" s="35"/>
      <c r="C13" s="36">
        <f>SUM(C14:C16)</f>
        <v>74453.3</v>
      </c>
      <c r="D13" s="37"/>
      <c r="E13" s="36">
        <f>SUM(E14:E16)</f>
        <v>69857.1</v>
      </c>
      <c r="F13" s="37"/>
      <c r="G13" s="36">
        <f>SUM(G14:G16)</f>
        <v>4596.200000000001</v>
      </c>
      <c r="H13" s="35"/>
      <c r="I13" s="36">
        <f>SUM(I14:I16)</f>
        <v>61462.4</v>
      </c>
      <c r="J13" s="37"/>
      <c r="K13" s="36">
        <f>SUM(K14:K16)</f>
        <v>55706.5</v>
      </c>
      <c r="L13" s="37"/>
      <c r="M13" s="36">
        <f>SUM(M14:M16)</f>
        <v>5755.899999999998</v>
      </c>
      <c r="N13" s="38">
        <f>SUM(N14:N16)</f>
        <v>12990.900000000001</v>
      </c>
      <c r="O13" s="38">
        <f>SUM(N13*100/I13)</f>
        <v>21.13633701254751</v>
      </c>
      <c r="P13" s="38">
        <f>SUM(P14:P16)</f>
        <v>14150.599999999999</v>
      </c>
      <c r="Q13" s="39">
        <f>SUM(P13*100/K13)</f>
        <v>25.402062595926864</v>
      </c>
    </row>
    <row r="14" spans="1:17" ht="39.75" customHeight="1">
      <c r="A14" s="40" t="s">
        <v>89</v>
      </c>
      <c r="B14" s="35"/>
      <c r="C14" s="36">
        <f>SUM('[1]table2'!C14)</f>
        <v>24308.2</v>
      </c>
      <c r="D14" s="37" t="s">
        <v>90</v>
      </c>
      <c r="E14" s="36">
        <f>SUM('[1]table3'!C14)</f>
        <v>23562.1</v>
      </c>
      <c r="F14" s="37" t="s">
        <v>90</v>
      </c>
      <c r="G14" s="36">
        <f>SUM(C14-E14)</f>
        <v>746.1000000000022</v>
      </c>
      <c r="H14" s="35"/>
      <c r="I14" s="36">
        <f>SUM('[1]LastYear'!B14)</f>
        <v>19264.5</v>
      </c>
      <c r="J14" s="37"/>
      <c r="K14" s="36">
        <f>SUM('[1]LastYear'!C14)</f>
        <v>18215.3</v>
      </c>
      <c r="L14" s="37"/>
      <c r="M14" s="36">
        <f>SUM(I14-K14)</f>
        <v>1049.2000000000007</v>
      </c>
      <c r="N14" s="38">
        <f>SUM(C14-I14)</f>
        <v>5043.700000000001</v>
      </c>
      <c r="O14" s="38">
        <f>SUM(N14*100/I14)</f>
        <v>26.181317968283633</v>
      </c>
      <c r="P14" s="38">
        <f>SUM(E14-K14)</f>
        <v>5346.799999999999</v>
      </c>
      <c r="Q14" s="39">
        <f>SUM(P14*100/K14)</f>
        <v>29.353345813684097</v>
      </c>
    </row>
    <row r="15" spans="1:17" ht="39.75" customHeight="1">
      <c r="A15" s="40" t="s">
        <v>91</v>
      </c>
      <c r="B15" s="35" t="s">
        <v>90</v>
      </c>
      <c r="C15" s="36">
        <f>SUM('[1]table2'!C15)</f>
        <v>19922.8</v>
      </c>
      <c r="D15" s="37" t="s">
        <v>90</v>
      </c>
      <c r="E15" s="36">
        <f>SUM('[1]table3'!C15)</f>
        <v>17026.2</v>
      </c>
      <c r="F15" s="37" t="s">
        <v>90</v>
      </c>
      <c r="G15" s="36">
        <f>SUM(C15-E15)</f>
        <v>2896.5999999999985</v>
      </c>
      <c r="H15" s="35"/>
      <c r="I15" s="36">
        <f>SUM('[1]LastYear'!B15)</f>
        <v>17833.3</v>
      </c>
      <c r="J15" s="35"/>
      <c r="K15" s="36">
        <f>SUM('[1]LastYear'!C15)</f>
        <v>15751.5</v>
      </c>
      <c r="L15" s="35"/>
      <c r="M15" s="36">
        <f>SUM(I15-K15)</f>
        <v>2081.7999999999993</v>
      </c>
      <c r="N15" s="38">
        <f>SUM(C15-I15)</f>
        <v>2089.5</v>
      </c>
      <c r="O15" s="38">
        <f>SUM(N15*100/I15)</f>
        <v>11.71684433055015</v>
      </c>
      <c r="P15" s="38">
        <f>SUM(E15-K15)</f>
        <v>1274.7000000000007</v>
      </c>
      <c r="Q15" s="39">
        <f>SUM(P15*100/K15)</f>
        <v>8.092562613084473</v>
      </c>
    </row>
    <row r="16" spans="1:17" ht="39.75" customHeight="1">
      <c r="A16" s="40" t="s">
        <v>47</v>
      </c>
      <c r="B16" s="35"/>
      <c r="C16" s="36">
        <f>SUM('[1]table2'!C16)</f>
        <v>30222.3</v>
      </c>
      <c r="D16" s="37"/>
      <c r="E16" s="36">
        <f>SUM('[1]table3'!C16)</f>
        <v>29268.8</v>
      </c>
      <c r="F16" s="37"/>
      <c r="G16" s="36">
        <f>SUM(C16-E16)</f>
        <v>953.5</v>
      </c>
      <c r="H16" s="35"/>
      <c r="I16" s="36">
        <f>SUM('[1]LastYear'!B16)</f>
        <v>24364.6</v>
      </c>
      <c r="J16" s="35"/>
      <c r="K16" s="36">
        <f>SUM('[1]LastYear'!C16)</f>
        <v>21739.7</v>
      </c>
      <c r="L16" s="35"/>
      <c r="M16" s="36">
        <f>SUM(I16-K16)</f>
        <v>2624.899999999998</v>
      </c>
      <c r="N16" s="38">
        <f>SUM(C16-I16)</f>
        <v>5857.700000000001</v>
      </c>
      <c r="O16" s="38">
        <f>SUM(N16*100/I16)</f>
        <v>24.041847598565138</v>
      </c>
      <c r="P16" s="38">
        <f>SUM(E16-K16)</f>
        <v>7529.0999999999985</v>
      </c>
      <c r="Q16" s="39">
        <f>SUM(P16*100/K16)</f>
        <v>34.63295261664144</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4">
    <mergeCell ref="B7:G7"/>
    <mergeCell ref="H7:M7"/>
    <mergeCell ref="N7:Q7"/>
    <mergeCell ref="B8:G8"/>
    <mergeCell ref="H8:M8"/>
    <mergeCell ref="N8:Q8"/>
    <mergeCell ref="B9:C9"/>
    <mergeCell ref="D9:E9"/>
    <mergeCell ref="F9:G9"/>
    <mergeCell ref="H9:I9"/>
    <mergeCell ref="J9:K9"/>
    <mergeCell ref="L9:M9"/>
    <mergeCell ref="N9:O9"/>
    <mergeCell ref="P9:Q9"/>
    <mergeCell ref="B10:C10"/>
    <mergeCell ref="D10:E10"/>
    <mergeCell ref="F10:G10"/>
    <mergeCell ref="H10:I10"/>
    <mergeCell ref="N10:O10"/>
    <mergeCell ref="P10:Q10"/>
    <mergeCell ref="J11:K11"/>
    <mergeCell ref="L11:M11"/>
    <mergeCell ref="F11:G11"/>
    <mergeCell ref="H11:I11"/>
    <mergeCell ref="J10:K10"/>
    <mergeCell ref="L10:M10"/>
    <mergeCell ref="F12:G12"/>
    <mergeCell ref="H12:I12"/>
    <mergeCell ref="J12:K12"/>
    <mergeCell ref="L12:M12"/>
    <mergeCell ref="B11:C11"/>
    <mergeCell ref="D11:E11"/>
    <mergeCell ref="B12:C12"/>
    <mergeCell ref="D12:E12"/>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92</v>
      </c>
      <c r="B1" s="8"/>
      <c r="C1" s="9"/>
      <c r="D1" s="9"/>
      <c r="E1" s="9"/>
      <c r="F1" s="9"/>
      <c r="G1" s="9"/>
      <c r="H1" s="10"/>
      <c r="I1" s="10"/>
      <c r="J1" s="10"/>
      <c r="K1" s="10"/>
      <c r="L1" s="11"/>
      <c r="M1" s="11"/>
      <c r="N1" s="11"/>
    </row>
    <row r="2" spans="1:14" ht="15" customHeight="1">
      <c r="A2" s="13" t="s">
        <v>93</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4" t="s">
        <v>94</v>
      </c>
      <c r="K4" s="15"/>
      <c r="L4" s="16"/>
      <c r="M4" s="16"/>
      <c r="N4" s="16"/>
    </row>
    <row r="5" spans="1:11" ht="15" customHeight="1">
      <c r="A5" s="18" t="s">
        <v>95</v>
      </c>
      <c r="B5" s="19"/>
      <c r="C5" s="20" t="s">
        <v>96</v>
      </c>
      <c r="D5" s="20"/>
      <c r="H5" s="17"/>
      <c r="I5" s="17"/>
      <c r="J5" s="13" t="s">
        <v>97</v>
      </c>
      <c r="K5" s="15"/>
    </row>
    <row r="6" spans="1:11" s="23" customFormat="1" ht="16.5">
      <c r="A6" s="22"/>
      <c r="B6" s="151"/>
      <c r="C6" s="129"/>
      <c r="D6" s="129"/>
      <c r="E6" s="129"/>
      <c r="F6" s="129"/>
      <c r="G6" s="130"/>
      <c r="H6" s="128" t="s">
        <v>87</v>
      </c>
      <c r="I6" s="131"/>
      <c r="J6" s="131"/>
      <c r="K6" s="132"/>
    </row>
    <row r="7" spans="1:11" s="23" customFormat="1" ht="16.5">
      <c r="A7" s="24" t="s">
        <v>98</v>
      </c>
      <c r="B7" s="152" t="s">
        <v>99</v>
      </c>
      <c r="C7" s="153"/>
      <c r="D7" s="153"/>
      <c r="E7" s="153"/>
      <c r="F7" s="153"/>
      <c r="G7" s="154"/>
      <c r="H7" s="122" t="s">
        <v>100</v>
      </c>
      <c r="I7" s="138"/>
      <c r="J7" s="138"/>
      <c r="K7" s="139"/>
    </row>
    <row r="8" spans="1:11" s="47" customFormat="1" ht="16.5">
      <c r="A8" s="25" t="s">
        <v>1</v>
      </c>
      <c r="B8" s="148" t="s">
        <v>13</v>
      </c>
      <c r="C8" s="149"/>
      <c r="D8" s="149"/>
      <c r="E8" s="149"/>
      <c r="F8" s="149"/>
      <c r="G8" s="150"/>
      <c r="H8" s="45" t="s">
        <v>7</v>
      </c>
      <c r="I8" s="46"/>
      <c r="J8" s="45" t="s">
        <v>10</v>
      </c>
      <c r="K8" s="46"/>
    </row>
    <row r="9" spans="1:11" s="47" customFormat="1" ht="16.5">
      <c r="A9" s="48"/>
      <c r="B9" s="147"/>
      <c r="C9" s="134"/>
      <c r="D9" s="125" t="s">
        <v>7</v>
      </c>
      <c r="E9" s="126"/>
      <c r="F9" s="125" t="s">
        <v>10</v>
      </c>
      <c r="G9" s="126"/>
      <c r="H9" s="116" t="s">
        <v>8</v>
      </c>
      <c r="I9" s="121"/>
      <c r="J9" s="155" t="s">
        <v>11</v>
      </c>
      <c r="K9" s="121"/>
    </row>
    <row r="10" spans="1:11" s="47" customFormat="1" ht="16.5">
      <c r="A10" s="26"/>
      <c r="B10" s="120" t="s">
        <v>101</v>
      </c>
      <c r="C10" s="144"/>
      <c r="D10" s="145" t="s">
        <v>3</v>
      </c>
      <c r="E10" s="146"/>
      <c r="F10" s="145" t="s">
        <v>33</v>
      </c>
      <c r="G10" s="146"/>
      <c r="H10" s="122" t="s">
        <v>9</v>
      </c>
      <c r="I10" s="123"/>
      <c r="J10" s="124" t="s">
        <v>12</v>
      </c>
      <c r="K10" s="123"/>
    </row>
    <row r="11" spans="1:11" s="23" customFormat="1" ht="16.5">
      <c r="A11" s="27" t="s">
        <v>65</v>
      </c>
      <c r="B11" s="116" t="s">
        <v>6</v>
      </c>
      <c r="C11" s="117"/>
      <c r="D11" s="116" t="s">
        <v>8</v>
      </c>
      <c r="E11" s="117"/>
      <c r="F11" s="116" t="s">
        <v>11</v>
      </c>
      <c r="G11" s="117"/>
      <c r="H11" s="28" t="s">
        <v>32</v>
      </c>
      <c r="I11" s="29"/>
      <c r="J11" s="28" t="s">
        <v>32</v>
      </c>
      <c r="K11" s="30"/>
    </row>
    <row r="12" spans="1:11" s="23" customFormat="1" ht="16.5">
      <c r="A12" s="31" t="s">
        <v>0</v>
      </c>
      <c r="B12" s="140"/>
      <c r="C12" s="141"/>
      <c r="D12" s="142" t="s">
        <v>9</v>
      </c>
      <c r="E12" s="143"/>
      <c r="F12" s="142" t="s">
        <v>12</v>
      </c>
      <c r="G12" s="143"/>
      <c r="H12" s="32" t="s">
        <v>4</v>
      </c>
      <c r="I12" s="33" t="s">
        <v>5</v>
      </c>
      <c r="J12" s="32" t="s">
        <v>4</v>
      </c>
      <c r="K12" s="34" t="s">
        <v>5</v>
      </c>
    </row>
    <row r="13" spans="1:11" ht="39.75" customHeight="1">
      <c r="A13" s="89" t="s">
        <v>102</v>
      </c>
      <c r="B13" s="35"/>
      <c r="C13" s="36">
        <f>SUM(C14:C16)</f>
        <v>74453.3</v>
      </c>
      <c r="D13" s="49"/>
      <c r="E13" s="50">
        <f>SUM(E14:E16)</f>
        <v>6298.7</v>
      </c>
      <c r="F13" s="51"/>
      <c r="G13" s="50">
        <f>SUM(G14:G16)</f>
        <v>68154.6</v>
      </c>
      <c r="H13" s="52">
        <f>SUM(H14:H16)</f>
        <v>1196.7</v>
      </c>
      <c r="I13" s="52">
        <f>SUM(H13*100/'[1]LastYear'!L13)</f>
        <v>23.455507644061154</v>
      </c>
      <c r="J13" s="52">
        <f>SUM(J14:J16)</f>
        <v>11794.2</v>
      </c>
      <c r="K13" s="53">
        <f>SUM(J13*100/'[1]LastYear'!M13)</f>
        <v>20.926432258167537</v>
      </c>
    </row>
    <row r="14" spans="1:11" ht="39.75" customHeight="1">
      <c r="A14" s="40" t="s">
        <v>50</v>
      </c>
      <c r="B14" s="35"/>
      <c r="C14" s="36">
        <v>24308.2</v>
      </c>
      <c r="D14" s="35"/>
      <c r="E14" s="36">
        <v>2183.2</v>
      </c>
      <c r="F14" s="37"/>
      <c r="G14" s="36">
        <f>SUM(C14-E14)</f>
        <v>22125</v>
      </c>
      <c r="H14" s="54">
        <v>563</v>
      </c>
      <c r="I14" s="52">
        <f>SUM(H14*100/'[1]LastYear'!L14)</f>
        <v>34.74879644488335</v>
      </c>
      <c r="J14" s="54">
        <v>4480.7</v>
      </c>
      <c r="K14" s="53">
        <f>SUM(J14*100/'[1]LastYear'!M14)</f>
        <v>25.394603356324705</v>
      </c>
    </row>
    <row r="15" spans="1:11" ht="39.75" customHeight="1">
      <c r="A15" s="40" t="s">
        <v>51</v>
      </c>
      <c r="B15" s="35" t="s">
        <v>90</v>
      </c>
      <c r="C15" s="36">
        <v>19922.8</v>
      </c>
      <c r="D15" s="35" t="s">
        <v>90</v>
      </c>
      <c r="E15" s="36">
        <v>1737.2</v>
      </c>
      <c r="F15" s="35" t="s">
        <v>90</v>
      </c>
      <c r="G15" s="36">
        <f>SUM(C15-E15)</f>
        <v>18185.6</v>
      </c>
      <c r="H15" s="54">
        <v>124.6</v>
      </c>
      <c r="I15" s="52">
        <f>SUM(H15*100/'[1]LastYear'!L15)</f>
        <v>7.72665261069081</v>
      </c>
      <c r="J15" s="54">
        <v>1964.9</v>
      </c>
      <c r="K15" s="53">
        <f>SUM(J15*100/'[1]LastYear'!M15)</f>
        <v>12.113608621136086</v>
      </c>
    </row>
    <row r="16" spans="1:11" ht="39.75" customHeight="1">
      <c r="A16" s="40" t="s">
        <v>52</v>
      </c>
      <c r="B16" s="35"/>
      <c r="C16" s="36">
        <v>30222.3</v>
      </c>
      <c r="D16" s="35"/>
      <c r="E16" s="36">
        <v>2378.3</v>
      </c>
      <c r="F16" s="37"/>
      <c r="G16" s="36">
        <f>SUM(C16-E16)</f>
        <v>27844</v>
      </c>
      <c r="H16" s="54">
        <v>509.1</v>
      </c>
      <c r="I16" s="52">
        <f>SUM(H16*100/'[1]LastYear'!L16)</f>
        <v>27.236250802482346</v>
      </c>
      <c r="J16" s="54">
        <v>5348.6</v>
      </c>
      <c r="K16" s="53">
        <f>SUM(J16*100/'[1]LastYear'!M16)</f>
        <v>23.776416511820194</v>
      </c>
    </row>
    <row r="17" spans="1:11" ht="9.75" customHeight="1">
      <c r="A17" s="41"/>
      <c r="B17" s="41"/>
      <c r="C17" s="42"/>
      <c r="D17" s="42"/>
      <c r="E17" s="42"/>
      <c r="F17" s="42"/>
      <c r="G17" s="42"/>
      <c r="H17" s="56"/>
      <c r="I17" s="56"/>
      <c r="J17" s="56"/>
      <c r="K17" s="57"/>
    </row>
    <row r="18" spans="1:2" ht="15" customHeight="1">
      <c r="A18" s="18" t="s">
        <v>103</v>
      </c>
      <c r="B18" s="19"/>
    </row>
    <row r="19" spans="1:2" ht="15" customHeight="1">
      <c r="A19" s="18" t="s">
        <v>34</v>
      </c>
      <c r="B19" s="19"/>
    </row>
    <row r="20" spans="1:14" ht="15" customHeight="1">
      <c r="A20" s="58" t="s">
        <v>104</v>
      </c>
      <c r="B20" s="58"/>
      <c r="C20" s="59"/>
      <c r="D20" s="59"/>
      <c r="E20" s="59"/>
      <c r="F20" s="59"/>
      <c r="G20" s="59"/>
      <c r="H20" s="59"/>
      <c r="I20" s="59"/>
      <c r="J20" s="59"/>
      <c r="K20" s="59"/>
      <c r="L20" s="59"/>
      <c r="M20" s="59"/>
      <c r="N20" s="59"/>
    </row>
    <row r="21" spans="1:14" ht="15" customHeight="1">
      <c r="A21" s="58" t="s">
        <v>105</v>
      </c>
      <c r="B21" s="58"/>
      <c r="C21" s="59"/>
      <c r="D21" s="59"/>
      <c r="E21" s="59"/>
      <c r="F21" s="59"/>
      <c r="G21" s="59"/>
      <c r="H21" s="59"/>
      <c r="I21" s="59"/>
      <c r="J21" s="59"/>
      <c r="K21" s="59"/>
      <c r="L21" s="59"/>
      <c r="M21" s="59"/>
      <c r="N21" s="59"/>
    </row>
    <row r="22" spans="1:14" ht="15" customHeight="1">
      <c r="A22" s="58" t="s">
        <v>106</v>
      </c>
      <c r="B22" s="58"/>
      <c r="C22" s="59"/>
      <c r="D22" s="59"/>
      <c r="E22" s="59"/>
      <c r="F22" s="59"/>
      <c r="G22" s="59"/>
      <c r="H22" s="59"/>
      <c r="I22" s="59"/>
      <c r="J22" s="59"/>
      <c r="K22" s="59"/>
      <c r="L22" s="59"/>
      <c r="M22" s="59"/>
      <c r="N22" s="59"/>
    </row>
  </sheetData>
  <sheetProtection/>
  <mergeCells count="21">
    <mergeCell ref="B8:G8"/>
    <mergeCell ref="H9:I9"/>
    <mergeCell ref="B6:G6"/>
    <mergeCell ref="H6:K6"/>
    <mergeCell ref="B7:G7"/>
    <mergeCell ref="H7:K7"/>
    <mergeCell ref="J9:K9"/>
    <mergeCell ref="H10:I10"/>
    <mergeCell ref="J10:K10"/>
    <mergeCell ref="B9:C9"/>
    <mergeCell ref="D9:E9"/>
    <mergeCell ref="F9:G9"/>
    <mergeCell ref="B12:C12"/>
    <mergeCell ref="D12:E12"/>
    <mergeCell ref="F12:G12"/>
    <mergeCell ref="B10:C10"/>
    <mergeCell ref="D10:E10"/>
    <mergeCell ref="F10:G10"/>
    <mergeCell ref="B11:C11"/>
    <mergeCell ref="D11:E11"/>
    <mergeCell ref="F11:G11"/>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107</v>
      </c>
      <c r="B1" s="8"/>
      <c r="C1" s="9"/>
      <c r="D1" s="9"/>
      <c r="E1" s="9"/>
      <c r="F1" s="9"/>
      <c r="G1" s="9"/>
      <c r="H1" s="10"/>
      <c r="I1" s="10"/>
      <c r="J1" s="10"/>
      <c r="K1" s="10"/>
      <c r="L1" s="11"/>
      <c r="M1" s="11"/>
    </row>
    <row r="2" spans="1:13" ht="15" customHeight="1">
      <c r="A2" s="13" t="s">
        <v>108</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4" t="s">
        <v>94</v>
      </c>
      <c r="K4" s="15"/>
      <c r="L4" s="16"/>
      <c r="M4" s="16"/>
    </row>
    <row r="5" spans="1:11" ht="15" customHeight="1">
      <c r="A5" s="18" t="s">
        <v>109</v>
      </c>
      <c r="B5" s="19"/>
      <c r="C5" s="20" t="s">
        <v>110</v>
      </c>
      <c r="D5" s="20"/>
      <c r="H5" s="17"/>
      <c r="I5" s="17"/>
      <c r="J5" s="13" t="s">
        <v>97</v>
      </c>
      <c r="K5" s="15"/>
    </row>
    <row r="6" spans="1:11" s="23" customFormat="1" ht="16.5">
      <c r="A6" s="22"/>
      <c r="B6" s="151"/>
      <c r="C6" s="129"/>
      <c r="D6" s="129"/>
      <c r="E6" s="129"/>
      <c r="F6" s="129"/>
      <c r="G6" s="130"/>
      <c r="H6" s="131" t="s">
        <v>87</v>
      </c>
      <c r="I6" s="131"/>
      <c r="J6" s="131"/>
      <c r="K6" s="132"/>
    </row>
    <row r="7" spans="1:11" s="23" customFormat="1" ht="16.5">
      <c r="A7" s="24" t="s">
        <v>98</v>
      </c>
      <c r="B7" s="152" t="s">
        <v>111</v>
      </c>
      <c r="C7" s="156"/>
      <c r="D7" s="156"/>
      <c r="E7" s="156"/>
      <c r="F7" s="156"/>
      <c r="G7" s="157"/>
      <c r="H7" s="124" t="s">
        <v>100</v>
      </c>
      <c r="I7" s="138"/>
      <c r="J7" s="138"/>
      <c r="K7" s="139"/>
    </row>
    <row r="8" spans="1:11" s="23" customFormat="1" ht="16.5">
      <c r="A8" s="25" t="s">
        <v>112</v>
      </c>
      <c r="B8" s="148" t="s">
        <v>15</v>
      </c>
      <c r="C8" s="149"/>
      <c r="D8" s="149"/>
      <c r="E8" s="149"/>
      <c r="F8" s="149"/>
      <c r="G8" s="150"/>
      <c r="H8" s="45" t="s">
        <v>70</v>
      </c>
      <c r="I8" s="46"/>
      <c r="J8" s="45" t="s">
        <v>53</v>
      </c>
      <c r="K8" s="46"/>
    </row>
    <row r="9" spans="1:11" s="23" customFormat="1" ht="16.5">
      <c r="A9" s="60"/>
      <c r="B9" s="147"/>
      <c r="C9" s="134"/>
      <c r="D9" s="125" t="s">
        <v>70</v>
      </c>
      <c r="E9" s="126"/>
      <c r="F9" s="125" t="s">
        <v>113</v>
      </c>
      <c r="G9" s="126"/>
      <c r="H9" s="116" t="s">
        <v>54</v>
      </c>
      <c r="I9" s="121"/>
      <c r="J9" s="155" t="s">
        <v>55</v>
      </c>
      <c r="K9" s="121"/>
    </row>
    <row r="10" spans="1:11" s="23" customFormat="1" ht="15" customHeight="1">
      <c r="A10" s="26"/>
      <c r="B10" s="120" t="s">
        <v>56</v>
      </c>
      <c r="C10" s="144"/>
      <c r="D10" s="145" t="s">
        <v>3</v>
      </c>
      <c r="E10" s="146"/>
      <c r="F10" s="145" t="s">
        <v>44</v>
      </c>
      <c r="G10" s="146"/>
      <c r="H10" s="122" t="s">
        <v>9</v>
      </c>
      <c r="I10" s="123"/>
      <c r="J10" s="124" t="s">
        <v>57</v>
      </c>
      <c r="K10" s="123"/>
    </row>
    <row r="11" spans="1:11" s="23" customFormat="1" ht="16.5">
      <c r="A11" s="27" t="s">
        <v>65</v>
      </c>
      <c r="B11" s="116" t="s">
        <v>6</v>
      </c>
      <c r="C11" s="117"/>
      <c r="D11" s="116" t="s">
        <v>54</v>
      </c>
      <c r="E11" s="117"/>
      <c r="F11" s="116" t="s">
        <v>55</v>
      </c>
      <c r="G11" s="117"/>
      <c r="H11" s="28" t="s">
        <v>32</v>
      </c>
      <c r="I11" s="29"/>
      <c r="J11" s="28" t="s">
        <v>32</v>
      </c>
      <c r="K11" s="30"/>
    </row>
    <row r="12" spans="1:11" s="23" customFormat="1" ht="16.5">
      <c r="A12" s="31" t="s">
        <v>0</v>
      </c>
      <c r="B12" s="148"/>
      <c r="C12" s="150"/>
      <c r="D12" s="142" t="s">
        <v>9</v>
      </c>
      <c r="E12" s="143"/>
      <c r="F12" s="142" t="s">
        <v>57</v>
      </c>
      <c r="G12" s="143"/>
      <c r="H12" s="32" t="s">
        <v>4</v>
      </c>
      <c r="I12" s="33" t="s">
        <v>5</v>
      </c>
      <c r="J12" s="32" t="s">
        <v>4</v>
      </c>
      <c r="K12" s="34" t="s">
        <v>5</v>
      </c>
    </row>
    <row r="13" spans="1:11" ht="39.75" customHeight="1">
      <c r="A13" s="89" t="s">
        <v>102</v>
      </c>
      <c r="B13" s="35"/>
      <c r="C13" s="36">
        <f>SUM(C14:C16)</f>
        <v>69857.1</v>
      </c>
      <c r="D13" s="35"/>
      <c r="E13" s="50">
        <f>SUM(E14:E16)</f>
        <v>12372.099999999999</v>
      </c>
      <c r="F13" s="35"/>
      <c r="G13" s="50">
        <f>SUM(G14:G16)</f>
        <v>57485</v>
      </c>
      <c r="H13" s="52">
        <f>SUM(H14:H16)</f>
        <v>2266.3</v>
      </c>
      <c r="I13" s="52">
        <f>SUM(H13*100/'[1]LastYear'!N13)</f>
        <v>22.42551380876518</v>
      </c>
      <c r="J13" s="52">
        <f>SUM(J14:J16)</f>
        <v>11884.3</v>
      </c>
      <c r="K13" s="53">
        <f>SUM(J13*100/'[1]LastYear'!O13)</f>
        <v>26.061661334146187</v>
      </c>
    </row>
    <row r="14" spans="1:11" ht="39.75" customHeight="1">
      <c r="A14" s="40" t="s">
        <v>50</v>
      </c>
      <c r="B14" s="35" t="s">
        <v>90</v>
      </c>
      <c r="C14" s="36">
        <v>23562.1</v>
      </c>
      <c r="D14" s="35" t="s">
        <v>90</v>
      </c>
      <c r="E14" s="36">
        <v>4180.7</v>
      </c>
      <c r="F14" s="35"/>
      <c r="G14" s="36">
        <f>SUM(C14-E14)</f>
        <v>19381.399999999998</v>
      </c>
      <c r="H14" s="54">
        <v>612.7</v>
      </c>
      <c r="I14" s="52">
        <f>SUM(H14*100/'[1]LastYear'!N14)</f>
        <v>17.172085201793724</v>
      </c>
      <c r="J14" s="54">
        <v>4734.1</v>
      </c>
      <c r="K14" s="53">
        <f>SUM(J14*100/'[1]LastYear'!O14)</f>
        <v>32.32063247151353</v>
      </c>
    </row>
    <row r="15" spans="1:11" ht="39.75" customHeight="1">
      <c r="A15" s="40" t="s">
        <v>51</v>
      </c>
      <c r="B15" s="35" t="s">
        <v>90</v>
      </c>
      <c r="C15" s="36">
        <v>17026.2</v>
      </c>
      <c r="D15" s="35"/>
      <c r="E15" s="36">
        <v>2923</v>
      </c>
      <c r="F15" s="35" t="s">
        <v>90</v>
      </c>
      <c r="G15" s="36">
        <f>SUM(C15-E15)</f>
        <v>14103.2</v>
      </c>
      <c r="H15" s="54">
        <v>387.3</v>
      </c>
      <c r="I15" s="52">
        <f>SUM(H15*100/'[1]LastYear'!N15)</f>
        <v>15.27328653679312</v>
      </c>
      <c r="J15" s="54">
        <v>887.4</v>
      </c>
      <c r="K15" s="53">
        <f>SUM(J15*100/'[1]LastYear'!O15)</f>
        <v>6.714689992281966</v>
      </c>
    </row>
    <row r="16" spans="1:11" ht="39.75" customHeight="1">
      <c r="A16" s="40" t="s">
        <v>52</v>
      </c>
      <c r="B16" s="35"/>
      <c r="C16" s="36">
        <v>29268.8</v>
      </c>
      <c r="D16" s="35"/>
      <c r="E16" s="36">
        <v>5268.4</v>
      </c>
      <c r="F16" s="35"/>
      <c r="G16" s="36">
        <f>SUM(C16-E16)</f>
        <v>24000.4</v>
      </c>
      <c r="H16" s="54">
        <v>1266.3</v>
      </c>
      <c r="I16" s="52">
        <f>SUM(H16*100/'[1]LastYear'!N16)</f>
        <v>31.640888533519902</v>
      </c>
      <c r="J16" s="54">
        <v>6262.8</v>
      </c>
      <c r="K16" s="53">
        <f>SUM(J16*100/'[1]LastYear'!O16)</f>
        <v>35.30804618437669</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1">
    <mergeCell ref="B8:G8"/>
    <mergeCell ref="H9:I9"/>
    <mergeCell ref="B6:G6"/>
    <mergeCell ref="H6:K6"/>
    <mergeCell ref="B7:G7"/>
    <mergeCell ref="H7:K7"/>
    <mergeCell ref="J9:K9"/>
    <mergeCell ref="H10:I10"/>
    <mergeCell ref="J10:K10"/>
    <mergeCell ref="B9:C9"/>
    <mergeCell ref="D9:E9"/>
    <mergeCell ref="F9:G9"/>
    <mergeCell ref="B12:C12"/>
    <mergeCell ref="D12:E12"/>
    <mergeCell ref="F12:G12"/>
    <mergeCell ref="B10:C10"/>
    <mergeCell ref="D10:E10"/>
    <mergeCell ref="F10:G10"/>
    <mergeCell ref="B11:C11"/>
    <mergeCell ref="D11:E11"/>
    <mergeCell ref="F11:G11"/>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114</v>
      </c>
      <c r="B1" s="9"/>
      <c r="C1" s="9"/>
      <c r="D1" s="9"/>
      <c r="E1" s="9"/>
      <c r="F1" s="61"/>
      <c r="G1" s="61"/>
      <c r="H1" s="61"/>
      <c r="I1" s="61"/>
    </row>
    <row r="2" spans="1:9" s="17" customFormat="1" ht="15" customHeight="1">
      <c r="A2" s="13" t="s">
        <v>115</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66" t="s">
        <v>116</v>
      </c>
      <c r="I4" s="167"/>
    </row>
    <row r="5" spans="1:9" s="17" customFormat="1" ht="15" customHeight="1">
      <c r="A5" s="18" t="s">
        <v>117</v>
      </c>
      <c r="B5" s="20" t="s">
        <v>118</v>
      </c>
      <c r="C5" s="21"/>
      <c r="D5" s="21"/>
      <c r="E5" s="21"/>
      <c r="F5"/>
      <c r="G5"/>
      <c r="H5" s="168" t="s">
        <v>119</v>
      </c>
      <c r="I5" s="169"/>
    </row>
    <row r="6" spans="1:9" s="23" customFormat="1" ht="18" customHeight="1">
      <c r="A6" s="62"/>
      <c r="B6" s="133" t="s">
        <v>99</v>
      </c>
      <c r="C6" s="133"/>
      <c r="D6" s="133"/>
      <c r="E6" s="134"/>
      <c r="F6" s="133" t="s">
        <v>111</v>
      </c>
      <c r="G6" s="133"/>
      <c r="H6" s="133"/>
      <c r="I6" s="134"/>
    </row>
    <row r="7" spans="1:9" s="23" customFormat="1" ht="18" customHeight="1">
      <c r="A7" s="63" t="s">
        <v>98</v>
      </c>
      <c r="B7" s="158" t="s">
        <v>120</v>
      </c>
      <c r="C7" s="159"/>
      <c r="D7" s="159"/>
      <c r="E7" s="160"/>
      <c r="F7" s="158" t="s">
        <v>121</v>
      </c>
      <c r="G7" s="159"/>
      <c r="H7" s="159"/>
      <c r="I7" s="160"/>
    </row>
    <row r="8" spans="1:9" s="47" customFormat="1" ht="18" customHeight="1">
      <c r="A8" s="64" t="s">
        <v>112</v>
      </c>
      <c r="B8" s="65"/>
      <c r="C8" s="46"/>
      <c r="D8" s="147" t="s">
        <v>87</v>
      </c>
      <c r="E8" s="161"/>
      <c r="F8" s="65"/>
      <c r="G8" s="46"/>
      <c r="H8" s="66" t="s">
        <v>87</v>
      </c>
      <c r="I8" s="46"/>
    </row>
    <row r="9" spans="1:9" s="47" customFormat="1" ht="18" customHeight="1">
      <c r="A9" s="67"/>
      <c r="B9" s="162" t="s">
        <v>122</v>
      </c>
      <c r="C9" s="163"/>
      <c r="D9" s="164" t="s">
        <v>123</v>
      </c>
      <c r="E9" s="165"/>
      <c r="F9" s="162" t="s">
        <v>124</v>
      </c>
      <c r="G9" s="163"/>
      <c r="H9" s="164" t="s">
        <v>123</v>
      </c>
      <c r="I9" s="165"/>
    </row>
    <row r="10" spans="1:9" s="47" customFormat="1" ht="18" customHeight="1">
      <c r="A10" s="60" t="s">
        <v>125</v>
      </c>
      <c r="B10" s="170" t="s">
        <v>126</v>
      </c>
      <c r="C10" s="171"/>
      <c r="D10" s="172" t="s">
        <v>127</v>
      </c>
      <c r="E10" s="171"/>
      <c r="F10" s="170" t="s">
        <v>128</v>
      </c>
      <c r="G10" s="171"/>
      <c r="H10" s="172" t="s">
        <v>129</v>
      </c>
      <c r="I10" s="171"/>
    </row>
    <row r="11" spans="1:9" s="23" customFormat="1" ht="18" customHeight="1">
      <c r="A11" s="68" t="s">
        <v>130</v>
      </c>
      <c r="B11" s="69" t="s">
        <v>131</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132</v>
      </c>
      <c r="B13" s="52">
        <v>2659.9</v>
      </c>
      <c r="C13" s="52">
        <f>SUM(B13*100/B17)</f>
        <v>8.801117055948753</v>
      </c>
      <c r="D13" s="52">
        <v>965.6</v>
      </c>
      <c r="E13" s="53">
        <f>SUM(D13*100/(B13-D13))</f>
        <v>56.99108776485864</v>
      </c>
      <c r="F13" s="52">
        <v>550.5</v>
      </c>
      <c r="G13" s="52">
        <f>SUM(F13*100/F17)</f>
        <v>1.8808423987317553</v>
      </c>
      <c r="H13" s="52">
        <v>31.5</v>
      </c>
      <c r="I13" s="53">
        <f>SUM(H13*100/(F13-H13))</f>
        <v>6.069364161849711</v>
      </c>
    </row>
    <row r="14" spans="1:9" s="17" customFormat="1" ht="39.75" customHeight="1">
      <c r="A14" s="71" t="s">
        <v>60</v>
      </c>
      <c r="B14" s="54">
        <v>950.9</v>
      </c>
      <c r="C14" s="54">
        <f>SUM(B14*100/B17)</f>
        <v>3.146352196887728</v>
      </c>
      <c r="D14" s="54">
        <v>-352.3</v>
      </c>
      <c r="E14" s="55">
        <f>SUM(D14*100/(B14-D14))</f>
        <v>-27.033456108041744</v>
      </c>
      <c r="F14" s="54">
        <v>4142.9</v>
      </c>
      <c r="G14" s="54">
        <f>SUM(F14*100/F17)</f>
        <v>14.154662985841577</v>
      </c>
      <c r="H14" s="54">
        <v>387.5</v>
      </c>
      <c r="I14" s="55">
        <f>SUM(H14*100/(F14-H14))</f>
        <v>10.318474729722533</v>
      </c>
    </row>
    <row r="15" spans="1:9" s="17" customFormat="1" ht="39.75" customHeight="1">
      <c r="A15" s="71" t="s">
        <v>61</v>
      </c>
      <c r="B15" s="54">
        <v>428.3</v>
      </c>
      <c r="C15" s="54">
        <f>SUM(B15*100/B17)</f>
        <v>1.417165470530039</v>
      </c>
      <c r="D15" s="54">
        <v>79.3</v>
      </c>
      <c r="E15" s="55">
        <f>SUM(D15*100/(B15-D15))</f>
        <v>22.722063037249285</v>
      </c>
      <c r="F15" s="54">
        <v>286.9</v>
      </c>
      <c r="G15" s="54">
        <f>SUM(F15*100/F17)</f>
        <v>0.980224676105614</v>
      </c>
      <c r="H15" s="54">
        <v>50.2</v>
      </c>
      <c r="I15" s="55">
        <f>SUM(H15*100/(F15-H15))</f>
        <v>21.208280523869877</v>
      </c>
    </row>
    <row r="16" spans="1:9" s="17" customFormat="1" ht="39.75" customHeight="1">
      <c r="A16" s="71" t="s">
        <v>62</v>
      </c>
      <c r="B16" s="54">
        <v>26183.2</v>
      </c>
      <c r="C16" s="54">
        <f>SUM(B16*100/B17)+0.1</f>
        <v>86.73536527663346</v>
      </c>
      <c r="D16" s="54">
        <v>5165.1</v>
      </c>
      <c r="E16" s="55">
        <f>SUM(D16*100/(B16-D16))</f>
        <v>24.574533378373882</v>
      </c>
      <c r="F16" s="54">
        <v>24288.5</v>
      </c>
      <c r="G16" s="54">
        <f>SUM(F16*100/F17)-0.1</f>
        <v>82.88426993932106</v>
      </c>
      <c r="H16" s="54">
        <v>7059.9</v>
      </c>
      <c r="I16" s="55">
        <f>SUM(H16*100/(F16-H16))</f>
        <v>40.977792739978874</v>
      </c>
    </row>
    <row r="17" spans="1:9" s="17" customFormat="1" ht="39.75" customHeight="1">
      <c r="A17" s="71" t="s">
        <v>63</v>
      </c>
      <c r="B17" s="54">
        <f>SUM(B13:B16)</f>
        <v>30222.300000000003</v>
      </c>
      <c r="C17" s="54">
        <f>SUM(B17*100/B17)</f>
        <v>100</v>
      </c>
      <c r="D17" s="54">
        <f>SUM(D13:D16)</f>
        <v>5857.700000000001</v>
      </c>
      <c r="E17" s="55">
        <f>SUM(D17*100/(B17-D17))</f>
        <v>24.041847598565134</v>
      </c>
      <c r="F17" s="54">
        <f>SUM(F13:F16)</f>
        <v>29268.8</v>
      </c>
      <c r="G17" s="54">
        <f>SUM(F17*100/F17)</f>
        <v>100</v>
      </c>
      <c r="H17" s="54">
        <f>SUM(H13:H16)</f>
        <v>7529.099999999999</v>
      </c>
      <c r="I17" s="55">
        <f>SUM(H17*100/(F17-H17))</f>
        <v>34.63295261664144</v>
      </c>
    </row>
    <row r="18" spans="1:9" s="17" customFormat="1" ht="16.5">
      <c r="A18" s="72"/>
      <c r="B18"/>
      <c r="C18"/>
      <c r="D18"/>
      <c r="E18"/>
      <c r="F18"/>
      <c r="G18"/>
      <c r="H18"/>
      <c r="I18"/>
    </row>
  </sheetData>
  <sheetProtection/>
  <mergeCells count="15">
    <mergeCell ref="B10:C10"/>
    <mergeCell ref="D10:E10"/>
    <mergeCell ref="F10:G10"/>
    <mergeCell ref="H10:I10"/>
    <mergeCell ref="H4:I4"/>
    <mergeCell ref="H5:I5"/>
    <mergeCell ref="B6:E6"/>
    <mergeCell ref="F6:I6"/>
    <mergeCell ref="F7:I7"/>
    <mergeCell ref="D8:E8"/>
    <mergeCell ref="B9:C9"/>
    <mergeCell ref="D9:E9"/>
    <mergeCell ref="F9:G9"/>
    <mergeCell ref="H9:I9"/>
    <mergeCell ref="B7:E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133</v>
      </c>
      <c r="B1" s="9"/>
      <c r="C1" s="9"/>
      <c r="D1" s="9"/>
      <c r="E1" s="9"/>
      <c r="F1" s="61"/>
      <c r="G1" s="61"/>
      <c r="H1" s="61"/>
      <c r="I1" s="61"/>
    </row>
    <row r="2" spans="1:9" s="17" customFormat="1" ht="15" customHeight="1">
      <c r="A2" s="13" t="s">
        <v>134</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4" t="s">
        <v>135</v>
      </c>
      <c r="I4"/>
    </row>
    <row r="5" spans="1:9" s="17" customFormat="1" ht="15" customHeight="1">
      <c r="A5" s="18" t="s">
        <v>136</v>
      </c>
      <c r="B5" s="20" t="s">
        <v>137</v>
      </c>
      <c r="C5" s="21"/>
      <c r="D5" s="21"/>
      <c r="E5" s="21"/>
      <c r="F5"/>
      <c r="H5" s="168" t="s">
        <v>138</v>
      </c>
      <c r="I5" s="169"/>
    </row>
    <row r="6" spans="1:9" s="23" customFormat="1" ht="18" customHeight="1">
      <c r="A6" s="62"/>
      <c r="B6" s="133" t="s">
        <v>99</v>
      </c>
      <c r="C6" s="133"/>
      <c r="D6" s="133"/>
      <c r="E6" s="134"/>
      <c r="F6" s="133" t="s">
        <v>111</v>
      </c>
      <c r="G6" s="133"/>
      <c r="H6" s="133"/>
      <c r="I6" s="134"/>
    </row>
    <row r="7" spans="1:9" s="23" customFormat="1" ht="18" customHeight="1">
      <c r="A7" s="63" t="s">
        <v>98</v>
      </c>
      <c r="B7" s="158" t="s">
        <v>120</v>
      </c>
      <c r="C7" s="159"/>
      <c r="D7" s="159"/>
      <c r="E7" s="160"/>
      <c r="F7" s="158" t="s">
        <v>121</v>
      </c>
      <c r="G7" s="159"/>
      <c r="H7" s="159"/>
      <c r="I7" s="160"/>
    </row>
    <row r="8" spans="1:9" s="47" customFormat="1" ht="18" customHeight="1">
      <c r="A8" s="64" t="s">
        <v>112</v>
      </c>
      <c r="B8" s="65"/>
      <c r="C8" s="46"/>
      <c r="D8" s="147" t="s">
        <v>87</v>
      </c>
      <c r="E8" s="161"/>
      <c r="F8" s="65"/>
      <c r="G8" s="46"/>
      <c r="H8" s="66" t="s">
        <v>87</v>
      </c>
      <c r="I8" s="46"/>
    </row>
    <row r="9" spans="1:9" s="47" customFormat="1" ht="18" customHeight="1">
      <c r="A9" s="67"/>
      <c r="B9" s="162" t="s">
        <v>139</v>
      </c>
      <c r="C9" s="163"/>
      <c r="D9" s="164" t="s">
        <v>123</v>
      </c>
      <c r="E9" s="165"/>
      <c r="F9" s="162" t="s">
        <v>139</v>
      </c>
      <c r="G9" s="165"/>
      <c r="H9" s="164" t="s">
        <v>123</v>
      </c>
      <c r="I9" s="165"/>
    </row>
    <row r="10" spans="1:9" s="47" customFormat="1" ht="18" customHeight="1">
      <c r="A10" s="60" t="s">
        <v>125</v>
      </c>
      <c r="B10" s="173" t="s">
        <v>140</v>
      </c>
      <c r="C10" s="174"/>
      <c r="D10" s="173" t="s">
        <v>141</v>
      </c>
      <c r="E10" s="174"/>
      <c r="F10" s="173" t="s">
        <v>142</v>
      </c>
      <c r="G10" s="174"/>
      <c r="H10" s="173" t="s">
        <v>141</v>
      </c>
      <c r="I10" s="174"/>
    </row>
    <row r="11" spans="1:9" s="23" customFormat="1" ht="18" customHeight="1">
      <c r="A11" s="68" t="s">
        <v>130</v>
      </c>
      <c r="B11" s="69" t="s">
        <v>131</v>
      </c>
      <c r="C11" s="47"/>
      <c r="D11" s="69" t="s">
        <v>131</v>
      </c>
      <c r="E11" s="70"/>
      <c r="F11" s="69" t="s">
        <v>131</v>
      </c>
      <c r="G11" s="47"/>
      <c r="H11" s="69" t="s">
        <v>131</v>
      </c>
      <c r="I11" s="70"/>
    </row>
    <row r="12" spans="1:9" s="23" customFormat="1" ht="18" customHeight="1">
      <c r="A12" s="31" t="s">
        <v>143</v>
      </c>
      <c r="B12" s="32" t="s">
        <v>144</v>
      </c>
      <c r="C12" s="33" t="s">
        <v>145</v>
      </c>
      <c r="D12" s="32" t="s">
        <v>144</v>
      </c>
      <c r="E12" s="34" t="s">
        <v>145</v>
      </c>
      <c r="F12" s="32" t="s">
        <v>144</v>
      </c>
      <c r="G12" s="33" t="s">
        <v>145</v>
      </c>
      <c r="H12" s="32" t="s">
        <v>144</v>
      </c>
      <c r="I12" s="34" t="s">
        <v>145</v>
      </c>
    </row>
    <row r="13" spans="1:9" s="17" customFormat="1" ht="39.75" customHeight="1">
      <c r="A13" s="71" t="s">
        <v>146</v>
      </c>
      <c r="B13" s="52">
        <v>6492.4</v>
      </c>
      <c r="C13" s="52">
        <f>SUM(B13*100/B17)</f>
        <v>8.72009702726407</v>
      </c>
      <c r="D13" s="52">
        <v>2125.7</v>
      </c>
      <c r="E13" s="53">
        <f>SUM(D13*100/(B13-D13))</f>
        <v>48.6797810703735</v>
      </c>
      <c r="F13" s="52">
        <v>1553.7</v>
      </c>
      <c r="G13" s="52">
        <f>SUM(F13*100/F17)</f>
        <v>2.224111793933616</v>
      </c>
      <c r="H13" s="52">
        <v>64.2</v>
      </c>
      <c r="I13" s="53">
        <f>SUM(H13*100/(F13-H13))</f>
        <v>4.310171198388721</v>
      </c>
    </row>
    <row r="14" spans="1:9" s="17" customFormat="1" ht="39.75" customHeight="1">
      <c r="A14" s="71" t="s">
        <v>147</v>
      </c>
      <c r="B14" s="54">
        <v>2452.5</v>
      </c>
      <c r="C14" s="54">
        <f>SUM(B14*100/B17)</f>
        <v>3.294011145241379</v>
      </c>
      <c r="D14" s="54">
        <v>-684.5</v>
      </c>
      <c r="E14" s="55">
        <f>SUM(D14*100/(B14-D14))</f>
        <v>-21.820210392094356</v>
      </c>
      <c r="F14" s="54">
        <v>9736.6</v>
      </c>
      <c r="G14" s="54">
        <f>SUM(F14*100/F17)</f>
        <v>13.937881761481652</v>
      </c>
      <c r="H14" s="54">
        <v>619.9</v>
      </c>
      <c r="I14" s="55">
        <f>SUM(H14*100/(F14-H14))</f>
        <v>6.799609507826296</v>
      </c>
    </row>
    <row r="15" spans="1:9" s="17" customFormat="1" ht="39.75" customHeight="1">
      <c r="A15" s="71" t="s">
        <v>148</v>
      </c>
      <c r="B15" s="54">
        <v>1164.9</v>
      </c>
      <c r="C15" s="54">
        <f>SUM(B15*100/B17)</f>
        <v>1.564604926846762</v>
      </c>
      <c r="D15" s="54">
        <v>239</v>
      </c>
      <c r="E15" s="55">
        <f>SUM(D15*100/(B15-D15))</f>
        <v>25.81272275623717</v>
      </c>
      <c r="F15" s="54">
        <v>658.8</v>
      </c>
      <c r="G15" s="54">
        <f>SUM(F15*100/F17)</f>
        <v>0.9430680632319406</v>
      </c>
      <c r="H15" s="54">
        <v>104</v>
      </c>
      <c r="I15" s="55">
        <f>SUM(H15*100/(F15-H15))</f>
        <v>18.745493871665467</v>
      </c>
    </row>
    <row r="16" spans="1:9" s="17" customFormat="1" ht="39.75" customHeight="1">
      <c r="A16" s="71" t="s">
        <v>149</v>
      </c>
      <c r="B16" s="54">
        <v>64343.5</v>
      </c>
      <c r="C16" s="54">
        <f>SUM(B16*100/B17)</f>
        <v>86.42128690064779</v>
      </c>
      <c r="D16" s="54">
        <v>11310.7</v>
      </c>
      <c r="E16" s="55">
        <f>SUM(D16*100/(B16-D16))</f>
        <v>21.32774433935225</v>
      </c>
      <c r="F16" s="54">
        <v>57908</v>
      </c>
      <c r="G16" s="54">
        <f>SUM(F16*100/F17)+0.1</f>
        <v>82.99493838135278</v>
      </c>
      <c r="H16" s="54">
        <v>13362.5</v>
      </c>
      <c r="I16" s="55">
        <f>SUM(H16*100/(F16-H16))</f>
        <v>29.997418369981254</v>
      </c>
    </row>
    <row r="17" spans="1:9" s="17" customFormat="1" ht="39.75" customHeight="1">
      <c r="A17" s="71" t="s">
        <v>150</v>
      </c>
      <c r="B17" s="54">
        <f>SUM(B13:B16)</f>
        <v>74453.3</v>
      </c>
      <c r="C17" s="54">
        <f>SUM(B17*100/B17)</f>
        <v>100</v>
      </c>
      <c r="D17" s="54">
        <f>SUM(D13:D16)</f>
        <v>12990.900000000001</v>
      </c>
      <c r="E17" s="55">
        <f>SUM(D17*100/(B17-D17))</f>
        <v>21.13633701254751</v>
      </c>
      <c r="F17" s="54">
        <f>SUM(F13:F16)</f>
        <v>69857.1</v>
      </c>
      <c r="G17" s="54">
        <f>SUM(F17*100/F17)</f>
        <v>100</v>
      </c>
      <c r="H17" s="54">
        <f>SUM(H13:H16)</f>
        <v>14150.6</v>
      </c>
      <c r="I17" s="55">
        <f>SUM(H17*100/(F17-H17))</f>
        <v>25.402062595926864</v>
      </c>
    </row>
    <row r="18" spans="1:9" s="17" customFormat="1" ht="16.5">
      <c r="A18" s="72"/>
      <c r="B18"/>
      <c r="C18"/>
      <c r="D18"/>
      <c r="E18"/>
      <c r="F18"/>
      <c r="G18"/>
      <c r="H18"/>
      <c r="I18"/>
    </row>
    <row r="19" spans="1:9" s="17" customFormat="1" ht="16.5">
      <c r="A19" s="72"/>
      <c r="B19"/>
      <c r="C19"/>
      <c r="D19"/>
      <c r="E19"/>
      <c r="F19"/>
      <c r="G19"/>
      <c r="H19"/>
      <c r="I19"/>
    </row>
  </sheetData>
  <sheetProtection/>
  <mergeCells count="14">
    <mergeCell ref="H9:I9"/>
    <mergeCell ref="H5:I5"/>
    <mergeCell ref="B6:E6"/>
    <mergeCell ref="F6:I6"/>
    <mergeCell ref="B7:E7"/>
    <mergeCell ref="F7:I7"/>
    <mergeCell ref="D8:E8"/>
    <mergeCell ref="B9:C9"/>
    <mergeCell ref="D9:E9"/>
    <mergeCell ref="F9:G9"/>
    <mergeCell ref="B10:C10"/>
    <mergeCell ref="D10:E10"/>
    <mergeCell ref="F10:G10"/>
    <mergeCell ref="H10:I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90" customWidth="1"/>
    <col min="4" max="4" width="5.875" style="90" customWidth="1"/>
    <col min="5" max="5" width="11.375" style="90" customWidth="1"/>
    <col min="6" max="14" width="11.375" style="93" customWidth="1"/>
    <col min="15" max="15" width="11.375" style="90" customWidth="1"/>
    <col min="16" max="16384" width="9.00390625" style="90" customWidth="1"/>
  </cols>
  <sheetData>
    <row r="1" spans="5:15" ht="21.75" customHeight="1">
      <c r="E1" s="175" t="s">
        <v>151</v>
      </c>
      <c r="F1" s="175"/>
      <c r="G1" s="175"/>
      <c r="H1" s="175"/>
      <c r="I1" s="175"/>
      <c r="J1" s="175"/>
      <c r="K1" s="175"/>
      <c r="L1" s="175"/>
      <c r="M1" s="175"/>
      <c r="N1" s="175"/>
      <c r="O1" s="175"/>
    </row>
    <row r="2" spans="5:15" ht="21.75" customHeight="1">
      <c r="E2" s="176" t="s">
        <v>152</v>
      </c>
      <c r="F2" s="176"/>
      <c r="G2" s="176"/>
      <c r="H2" s="176"/>
      <c r="I2" s="176"/>
      <c r="J2" s="176"/>
      <c r="K2" s="176"/>
      <c r="L2" s="176"/>
      <c r="M2" s="176"/>
      <c r="N2" s="176"/>
      <c r="O2" s="176"/>
    </row>
    <row r="3" spans="1:15" ht="22.5" customHeight="1">
      <c r="A3" s="91">
        <v>1</v>
      </c>
      <c r="B3" s="90">
        <v>14190.7</v>
      </c>
      <c r="C3" s="90">
        <v>11714.8</v>
      </c>
      <c r="E3" s="92"/>
      <c r="O3" s="92"/>
    </row>
    <row r="4" spans="1:15" ht="22.5" customHeight="1">
      <c r="A4" s="90">
        <v>2</v>
      </c>
      <c r="B4" s="90">
        <v>17182</v>
      </c>
      <c r="C4" s="90">
        <v>14406.7</v>
      </c>
      <c r="E4" s="92"/>
      <c r="O4" s="92"/>
    </row>
    <row r="5" spans="1:15" ht="22.5" customHeight="1">
      <c r="A5" s="90">
        <v>3</v>
      </c>
      <c r="B5" s="90">
        <v>15847</v>
      </c>
      <c r="C5" s="90">
        <v>13478.8</v>
      </c>
      <c r="E5" s="92"/>
      <c r="O5" s="92"/>
    </row>
    <row r="6" spans="1:15" ht="22.5" customHeight="1">
      <c r="A6" s="90">
        <v>4</v>
      </c>
      <c r="B6" s="90">
        <v>14507.6</v>
      </c>
      <c r="C6" s="90">
        <v>12406.6</v>
      </c>
      <c r="E6" s="92"/>
      <c r="O6" s="92"/>
    </row>
    <row r="7" spans="1:15" ht="22.5" customHeight="1">
      <c r="A7" s="90">
        <v>5</v>
      </c>
      <c r="B7" s="90">
        <v>13330.2</v>
      </c>
      <c r="C7" s="90">
        <v>11874.6</v>
      </c>
      <c r="E7" s="92"/>
      <c r="O7" s="92"/>
    </row>
    <row r="8" spans="1:15" ht="22.5" customHeight="1">
      <c r="A8" s="90">
        <v>6</v>
      </c>
      <c r="B8" s="90">
        <v>18691.9</v>
      </c>
      <c r="C8" s="90">
        <v>16570.1</v>
      </c>
      <c r="E8" s="92"/>
      <c r="O8" s="92"/>
    </row>
    <row r="9" spans="1:15" ht="22.5" customHeight="1">
      <c r="A9" s="90">
        <v>7</v>
      </c>
      <c r="B9" s="90">
        <v>18196</v>
      </c>
      <c r="C9" s="90">
        <v>16849.2</v>
      </c>
      <c r="E9" s="92"/>
      <c r="O9" s="92"/>
    </row>
    <row r="10" spans="1:15" ht="22.5" customHeight="1">
      <c r="A10" s="90">
        <v>8</v>
      </c>
      <c r="B10" s="90">
        <v>18109</v>
      </c>
      <c r="C10" s="90">
        <v>16576.6</v>
      </c>
      <c r="E10" s="92"/>
      <c r="O10" s="92"/>
    </row>
    <row r="11" spans="1:15" ht="22.5" customHeight="1">
      <c r="A11" s="90">
        <v>9</v>
      </c>
      <c r="B11" s="90">
        <v>19736</v>
      </c>
      <c r="C11" s="90">
        <v>18697.6</v>
      </c>
      <c r="E11" s="92"/>
      <c r="O11" s="92"/>
    </row>
    <row r="12" spans="1:15" ht="22.5" customHeight="1">
      <c r="A12" s="90">
        <v>10</v>
      </c>
      <c r="B12" s="90">
        <v>19952</v>
      </c>
      <c r="C12" s="90">
        <v>17646.6</v>
      </c>
      <c r="E12" s="92"/>
      <c r="O12" s="92"/>
    </row>
    <row r="13" spans="1:15" ht="22.5" customHeight="1">
      <c r="A13" s="90">
        <v>11</v>
      </c>
      <c r="B13" s="90">
        <v>20097.8</v>
      </c>
      <c r="C13" s="90">
        <v>17970.1</v>
      </c>
      <c r="E13" s="92"/>
      <c r="O13" s="92"/>
    </row>
    <row r="14" spans="1:15" ht="22.5" customHeight="1">
      <c r="A14" s="90">
        <v>12</v>
      </c>
      <c r="B14" s="90">
        <v>24533.2</v>
      </c>
      <c r="C14" s="90">
        <v>22682.5</v>
      </c>
      <c r="E14" s="92"/>
      <c r="O14" s="92"/>
    </row>
    <row r="15" spans="1:15" ht="22.5" customHeight="1">
      <c r="A15" s="90">
        <v>1</v>
      </c>
      <c r="B15" s="90">
        <v>19264.5</v>
      </c>
      <c r="C15" s="90">
        <v>18215.3</v>
      </c>
      <c r="E15" s="92"/>
      <c r="O15" s="92"/>
    </row>
    <row r="16" spans="1:15" ht="22.5" customHeight="1">
      <c r="A16" s="90">
        <v>2</v>
      </c>
      <c r="B16" s="90">
        <v>17833.2</v>
      </c>
      <c r="C16" s="90">
        <v>15751.6</v>
      </c>
      <c r="E16" s="92"/>
      <c r="O16" s="92"/>
    </row>
    <row r="17" spans="1:15" ht="22.5" customHeight="1">
      <c r="A17" s="90">
        <v>3</v>
      </c>
      <c r="B17" s="90">
        <v>24364.6</v>
      </c>
      <c r="C17" s="90">
        <v>21739.7</v>
      </c>
      <c r="E17" s="92"/>
      <c r="O17" s="92"/>
    </row>
    <row r="18" spans="1:15" ht="22.5" customHeight="1">
      <c r="A18" s="90">
        <v>4</v>
      </c>
      <c r="B18" s="90">
        <v>21929.3</v>
      </c>
      <c r="C18" s="90">
        <v>21065.3</v>
      </c>
      <c r="E18" s="92"/>
      <c r="O18" s="92"/>
    </row>
    <row r="19" spans="1:15" ht="24" customHeight="1">
      <c r="A19" s="90">
        <v>5</v>
      </c>
      <c r="B19" s="90">
        <v>23141</v>
      </c>
      <c r="C19" s="90">
        <v>20044</v>
      </c>
      <c r="E19" s="92"/>
      <c r="G19" s="94" t="s">
        <v>153</v>
      </c>
      <c r="J19" s="95" t="s">
        <v>154</v>
      </c>
      <c r="M19" s="94" t="s">
        <v>155</v>
      </c>
      <c r="O19" s="92"/>
    </row>
    <row r="20" spans="1:15" ht="19.5" customHeight="1">
      <c r="A20" s="90">
        <v>6</v>
      </c>
      <c r="B20" s="90">
        <v>23467.2</v>
      </c>
      <c r="C20" s="90">
        <v>21777.8</v>
      </c>
      <c r="E20" s="92"/>
      <c r="G20" s="96">
        <v>2009</v>
      </c>
      <c r="J20" s="96">
        <v>2010</v>
      </c>
      <c r="M20" s="96">
        <v>2011</v>
      </c>
      <c r="O20" s="92"/>
    </row>
    <row r="21" spans="1:15" ht="30" customHeight="1">
      <c r="A21" s="90">
        <v>7</v>
      </c>
      <c r="B21" s="90">
        <v>23866.6</v>
      </c>
      <c r="C21" s="90">
        <v>21462.4</v>
      </c>
      <c r="E21" s="97" t="str">
        <f>"- 7  -"</f>
        <v>- 7  -</v>
      </c>
      <c r="F21" s="98"/>
      <c r="G21" s="98"/>
      <c r="H21" s="98"/>
      <c r="I21" s="98"/>
      <c r="J21" s="98"/>
      <c r="K21" s="98"/>
      <c r="L21" s="98"/>
      <c r="M21" s="98"/>
      <c r="N21" s="98"/>
      <c r="O21" s="99"/>
    </row>
    <row r="22" spans="1:3" ht="16.5">
      <c r="A22" s="90">
        <v>8</v>
      </c>
      <c r="B22" s="90">
        <v>24501</v>
      </c>
      <c r="C22" s="90">
        <v>22386.9</v>
      </c>
    </row>
    <row r="23" spans="1:3" ht="16.5">
      <c r="A23" s="90">
        <v>9</v>
      </c>
      <c r="B23" s="90">
        <v>23751.5</v>
      </c>
      <c r="C23" s="90">
        <v>22766.4</v>
      </c>
    </row>
    <row r="24" spans="1:3" ht="16.5">
      <c r="A24" s="90">
        <v>10</v>
      </c>
      <c r="B24" s="90">
        <v>24581.3</v>
      </c>
      <c r="C24" s="90">
        <v>22805</v>
      </c>
    </row>
    <row r="25" spans="1:3" ht="16.5">
      <c r="A25" s="90">
        <v>11</v>
      </c>
      <c r="B25" s="90">
        <v>24854.7</v>
      </c>
      <c r="C25" s="90">
        <v>23978.2</v>
      </c>
    </row>
    <row r="26" spans="1:3" ht="16.5">
      <c r="A26" s="90">
        <v>12</v>
      </c>
      <c r="B26" s="90">
        <v>28049.9</v>
      </c>
      <c r="C26" s="90">
        <v>26119.8</v>
      </c>
    </row>
    <row r="27" spans="1:3" ht="16.5">
      <c r="A27" s="90">
        <v>1</v>
      </c>
      <c r="B27" s="90">
        <v>24308.2</v>
      </c>
      <c r="C27" s="90">
        <v>23562.1</v>
      </c>
    </row>
    <row r="28" spans="1:3" ht="16.5">
      <c r="A28" s="90">
        <v>2</v>
      </c>
      <c r="B28" s="90">
        <v>19922.8</v>
      </c>
      <c r="C28" s="90">
        <v>17026.2</v>
      </c>
    </row>
    <row r="29" spans="1:3" ht="16.5">
      <c r="A29" s="90">
        <v>3</v>
      </c>
      <c r="B29" s="90">
        <v>30222.3</v>
      </c>
      <c r="C29" s="90">
        <v>29268.8</v>
      </c>
    </row>
    <row r="30" ht="16.5">
      <c r="A30" s="90">
        <v>4</v>
      </c>
    </row>
    <row r="31" ht="16.5">
      <c r="A31" s="90">
        <v>5</v>
      </c>
    </row>
    <row r="32" ht="16.5">
      <c r="A32" s="90">
        <v>6</v>
      </c>
    </row>
    <row r="33" ht="16.5">
      <c r="A33" s="90">
        <v>7</v>
      </c>
    </row>
    <row r="34" ht="16.5">
      <c r="A34" s="90">
        <v>8</v>
      </c>
    </row>
    <row r="35" ht="16.5">
      <c r="A35" s="90">
        <v>9</v>
      </c>
    </row>
    <row r="36" ht="16.5">
      <c r="A36" s="90">
        <v>10</v>
      </c>
    </row>
    <row r="37" ht="16.5">
      <c r="A37" s="90">
        <v>11</v>
      </c>
    </row>
    <row r="38" ht="16.5">
      <c r="A38" s="90">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 customWidth="1"/>
    <col min="2" max="5" width="12.625" style="100" customWidth="1"/>
    <col min="6" max="6" width="6.625" style="1" customWidth="1"/>
    <col min="7" max="17" width="11.125" style="1" customWidth="1"/>
    <col min="18" max="16384" width="9.00390625" style="1" customWidth="1"/>
  </cols>
  <sheetData>
    <row r="1" spans="6:17" ht="23.25" customHeight="1">
      <c r="F1" s="101"/>
      <c r="G1" s="3" t="s">
        <v>16</v>
      </c>
      <c r="H1" s="102"/>
      <c r="I1" s="103"/>
      <c r="J1" s="103"/>
      <c r="K1" s="103"/>
      <c r="L1" s="103"/>
      <c r="M1" s="103"/>
      <c r="N1" s="103"/>
      <c r="O1" s="103"/>
      <c r="P1" s="103"/>
      <c r="Q1" s="103"/>
    </row>
    <row r="2" spans="2:17" s="104" customFormat="1" ht="19.5" customHeight="1">
      <c r="B2" s="105">
        <v>99</v>
      </c>
      <c r="C2" s="105">
        <v>100</v>
      </c>
      <c r="D2" s="105">
        <v>99</v>
      </c>
      <c r="E2" s="105">
        <v>100</v>
      </c>
      <c r="F2" s="106"/>
      <c r="G2" s="107" t="s">
        <v>17</v>
      </c>
      <c r="H2" s="108"/>
      <c r="I2" s="108"/>
      <c r="J2" s="108"/>
      <c r="K2" s="108"/>
      <c r="L2" s="108"/>
      <c r="M2" s="108"/>
      <c r="N2" s="108"/>
      <c r="O2" s="108"/>
      <c r="P2" s="108"/>
      <c r="Q2" s="108"/>
    </row>
    <row r="3" spans="1:17" ht="4.5" customHeight="1">
      <c r="A3" s="109">
        <v>1</v>
      </c>
      <c r="B3" s="100">
        <v>19264.5</v>
      </c>
      <c r="C3" s="100">
        <v>24308.2</v>
      </c>
      <c r="D3" s="100">
        <v>18215.3</v>
      </c>
      <c r="E3" s="100">
        <v>23562.1</v>
      </c>
      <c r="F3" s="101"/>
      <c r="G3" s="101"/>
      <c r="H3" s="101"/>
      <c r="I3" s="101"/>
      <c r="J3" s="101"/>
      <c r="K3" s="101"/>
      <c r="L3" s="101"/>
      <c r="M3" s="101"/>
      <c r="N3" s="101"/>
      <c r="O3" s="101"/>
      <c r="P3" s="101"/>
      <c r="Q3" s="101"/>
    </row>
    <row r="4" spans="1:17" ht="19.5" customHeight="1">
      <c r="A4" s="109">
        <v>2</v>
      </c>
      <c r="B4" s="100">
        <v>37097.7</v>
      </c>
      <c r="C4" s="100">
        <v>44231</v>
      </c>
      <c r="D4" s="100">
        <v>33966.9</v>
      </c>
      <c r="E4" s="100">
        <v>40588.3</v>
      </c>
      <c r="F4" s="101"/>
      <c r="G4" s="101"/>
      <c r="H4" s="6"/>
      <c r="I4" s="81" t="s">
        <v>156</v>
      </c>
      <c r="J4" s="6"/>
      <c r="K4" s="101"/>
      <c r="L4" s="101"/>
      <c r="M4" s="101"/>
      <c r="N4" s="6"/>
      <c r="O4" s="81" t="s">
        <v>157</v>
      </c>
      <c r="P4" s="6"/>
      <c r="Q4" s="101"/>
    </row>
    <row r="5" spans="1:17" ht="27.75" customHeight="1">
      <c r="A5" s="109">
        <v>3</v>
      </c>
      <c r="B5" s="100">
        <v>61462.3</v>
      </c>
      <c r="C5" s="100">
        <v>74453.3</v>
      </c>
      <c r="D5" s="100">
        <v>55706.6</v>
      </c>
      <c r="E5" s="100">
        <v>69857.1</v>
      </c>
      <c r="F5" s="101"/>
      <c r="G5" s="101"/>
      <c r="H5" s="101"/>
      <c r="I5" s="101"/>
      <c r="J5" s="101"/>
      <c r="K5" s="101"/>
      <c r="L5" s="101"/>
      <c r="M5" s="101"/>
      <c r="N5" s="101"/>
      <c r="O5" s="101"/>
      <c r="P5" s="101"/>
      <c r="Q5" s="101"/>
    </row>
    <row r="6" spans="1:17" ht="27.75" customHeight="1">
      <c r="A6" s="109">
        <v>4</v>
      </c>
      <c r="B6" s="100">
        <v>83391.6</v>
      </c>
      <c r="D6" s="100">
        <v>76771.9</v>
      </c>
      <c r="F6" s="101"/>
      <c r="G6" s="101"/>
      <c r="H6" s="101"/>
      <c r="I6" s="101"/>
      <c r="J6" s="101"/>
      <c r="K6" s="101"/>
      <c r="L6" s="101"/>
      <c r="M6" s="101"/>
      <c r="N6" s="101"/>
      <c r="O6" s="101"/>
      <c r="P6" s="101"/>
      <c r="Q6" s="101"/>
    </row>
    <row r="7" spans="1:17" ht="27.75" customHeight="1">
      <c r="A7" s="109">
        <v>5</v>
      </c>
      <c r="B7" s="100">
        <v>106532.6</v>
      </c>
      <c r="D7" s="5">
        <v>96815.9</v>
      </c>
      <c r="E7" s="5"/>
      <c r="F7" s="101"/>
      <c r="G7" s="101"/>
      <c r="H7" s="101"/>
      <c r="I7" s="101"/>
      <c r="J7" s="101"/>
      <c r="K7" s="101"/>
      <c r="L7" s="101"/>
      <c r="M7" s="101"/>
      <c r="N7" s="101"/>
      <c r="O7" s="101"/>
      <c r="P7" s="101"/>
      <c r="Q7" s="101"/>
    </row>
    <row r="8" spans="1:17" ht="27.75" customHeight="1">
      <c r="A8" s="109">
        <v>6</v>
      </c>
      <c r="B8" s="100">
        <v>129999.8</v>
      </c>
      <c r="D8" s="100">
        <v>118593.7</v>
      </c>
      <c r="F8" s="101"/>
      <c r="G8" s="101"/>
      <c r="H8" s="101"/>
      <c r="I8" s="101"/>
      <c r="J8" s="101"/>
      <c r="K8" s="101"/>
      <c r="L8" s="101"/>
      <c r="M8" s="101"/>
      <c r="N8" s="101"/>
      <c r="O8" s="101"/>
      <c r="P8" s="101"/>
      <c r="Q8" s="101"/>
    </row>
    <row r="9" spans="1:17" ht="27.75" customHeight="1">
      <c r="A9" s="109">
        <v>7</v>
      </c>
      <c r="B9" s="100">
        <v>153866.4</v>
      </c>
      <c r="D9" s="100">
        <v>140056.1</v>
      </c>
      <c r="F9" s="101"/>
      <c r="G9" s="101"/>
      <c r="H9" s="101"/>
      <c r="I9" s="101"/>
      <c r="J9" s="101"/>
      <c r="K9" s="101"/>
      <c r="L9" s="101"/>
      <c r="M9" s="101"/>
      <c r="N9" s="101"/>
      <c r="O9" s="101"/>
      <c r="P9" s="101"/>
      <c r="Q9" s="101"/>
    </row>
    <row r="10" spans="1:17" ht="27.75" customHeight="1">
      <c r="A10" s="109">
        <v>8</v>
      </c>
      <c r="B10" s="100">
        <v>178367.4</v>
      </c>
      <c r="D10" s="100">
        <v>162443</v>
      </c>
      <c r="F10" s="101"/>
      <c r="G10" s="101"/>
      <c r="H10" s="101"/>
      <c r="I10" s="101"/>
      <c r="J10" s="101"/>
      <c r="K10" s="101"/>
      <c r="L10" s="101"/>
      <c r="M10" s="101"/>
      <c r="N10" s="101"/>
      <c r="O10" s="101"/>
      <c r="P10" s="101"/>
      <c r="Q10" s="101"/>
    </row>
    <row r="11" spans="1:17" ht="27.75" customHeight="1">
      <c r="A11" s="109">
        <v>9</v>
      </c>
      <c r="B11" s="100">
        <v>202118.9</v>
      </c>
      <c r="D11" s="100">
        <v>185209.4</v>
      </c>
      <c r="F11" s="101"/>
      <c r="G11" s="101"/>
      <c r="H11" s="101"/>
      <c r="I11" s="101"/>
      <c r="J11" s="101"/>
      <c r="K11" s="101"/>
      <c r="L11" s="101"/>
      <c r="M11" s="101"/>
      <c r="N11" s="101"/>
      <c r="O11" s="101"/>
      <c r="P11" s="101"/>
      <c r="Q11" s="101"/>
    </row>
    <row r="12" spans="1:17" ht="27.75" customHeight="1">
      <c r="A12" s="109">
        <v>10</v>
      </c>
      <c r="B12" s="100">
        <v>226700.2</v>
      </c>
      <c r="D12" s="100">
        <v>208014.4</v>
      </c>
      <c r="F12" s="101"/>
      <c r="G12" s="101"/>
      <c r="H12" s="101"/>
      <c r="I12" s="101"/>
      <c r="J12" s="101"/>
      <c r="K12" s="101"/>
      <c r="L12" s="101"/>
      <c r="M12" s="101"/>
      <c r="N12" s="101"/>
      <c r="O12" s="101"/>
      <c r="P12" s="101"/>
      <c r="Q12" s="101"/>
    </row>
    <row r="13" spans="1:17" ht="27.75" customHeight="1">
      <c r="A13" s="109">
        <v>11</v>
      </c>
      <c r="B13" s="100">
        <v>251554.9</v>
      </c>
      <c r="D13" s="100">
        <v>231992.6</v>
      </c>
      <c r="F13" s="101"/>
      <c r="G13" s="101"/>
      <c r="H13" s="101"/>
      <c r="I13" s="101"/>
      <c r="J13" s="101"/>
      <c r="K13" s="101"/>
      <c r="L13" s="101"/>
      <c r="M13" s="101"/>
      <c r="N13" s="101"/>
      <c r="O13" s="101"/>
      <c r="P13" s="101"/>
      <c r="Q13" s="101"/>
    </row>
    <row r="14" spans="1:17" ht="27.75" customHeight="1">
      <c r="A14" s="109">
        <v>12</v>
      </c>
      <c r="B14" s="100">
        <v>279604.8</v>
      </c>
      <c r="D14" s="100">
        <v>258112.4</v>
      </c>
      <c r="F14" s="101"/>
      <c r="G14" s="101"/>
      <c r="H14" s="101"/>
      <c r="I14" s="101"/>
      <c r="J14" s="101"/>
      <c r="K14" s="101"/>
      <c r="L14" s="101"/>
      <c r="M14" s="101"/>
      <c r="N14" s="101"/>
      <c r="O14" s="101"/>
      <c r="P14" s="101"/>
      <c r="Q14" s="101"/>
    </row>
    <row r="15" spans="6:17" ht="34.5" customHeight="1">
      <c r="F15" s="101"/>
      <c r="G15" s="101"/>
      <c r="H15" s="101"/>
      <c r="I15" s="101"/>
      <c r="J15" s="101"/>
      <c r="K15" s="101"/>
      <c r="L15" s="101"/>
      <c r="M15" s="101"/>
      <c r="N15" s="101"/>
      <c r="O15" s="101"/>
      <c r="P15" s="101"/>
      <c r="Q15" s="101"/>
    </row>
    <row r="16" spans="6:17" ht="32.25" customHeight="1">
      <c r="F16" s="101"/>
      <c r="G16" s="101"/>
      <c r="H16" s="101"/>
      <c r="I16" s="101"/>
      <c r="J16" s="101"/>
      <c r="K16" s="101"/>
      <c r="L16" s="110"/>
      <c r="M16" s="101"/>
      <c r="N16" s="101"/>
      <c r="O16" s="101"/>
      <c r="P16" s="101"/>
      <c r="Q16" s="101"/>
    </row>
    <row r="17" spans="6:17" ht="27.75" customHeight="1">
      <c r="F17" s="101"/>
      <c r="G17" s="101"/>
      <c r="H17" s="101"/>
      <c r="I17" s="101"/>
      <c r="J17" s="101"/>
      <c r="K17" s="101"/>
      <c r="L17" s="4" t="str">
        <f>"-  8  -"</f>
        <v>-  8  -</v>
      </c>
      <c r="M17" s="111"/>
      <c r="N17" s="101"/>
      <c r="O17" s="101"/>
      <c r="P17" s="101"/>
      <c r="Q17" s="101"/>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2011-04-10T13:01:19Z</cp:lastPrinted>
  <dcterms:created xsi:type="dcterms:W3CDTF">2000-02-17T03:25:54Z</dcterms:created>
  <dcterms:modified xsi:type="dcterms:W3CDTF">2011-04-13T06:00:31Z</dcterms:modified>
  <cp:category/>
  <cp:version/>
  <cp:contentType/>
  <cp:contentStatus/>
</cp:coreProperties>
</file>