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佳盈\2.新聞稿\115年\11505\中央銀行115年5月22日發布新聞稿第088號（金融情況）\"/>
    </mc:Choice>
  </mc:AlternateContent>
  <xr:revisionPtr revIDLastSave="0" documentId="8_{1A44387E-0544-4146-B7FA-9B5BF3F8F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1" sheetId="5" r:id="rId1"/>
  </sheets>
  <externalReferences>
    <externalReference r:id="rId2"/>
  </externalReferences>
  <definedNames>
    <definedName name="_xlnm.Print_Area" localSheetId="0">Table1!$A$1:$H$40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5" l="1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</calcChain>
</file>

<file path=xl/sharedStrings.xml><?xml version="1.0" encoding="utf-8"?>
<sst xmlns="http://schemas.openxmlformats.org/spreadsheetml/2006/main" count="49" uniqueCount="42">
  <si>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</si>
  <si>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</si>
  <si>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</si>
  <si>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</si>
  <si>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Total</t>
    <phoneticPr fontId="1" type="noConversion"/>
  </si>
  <si>
    <t xml:space="preserve">   (average of daily figures)</t>
    <phoneticPr fontId="2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</si>
  <si>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</si>
  <si>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</si>
  <si>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</si>
  <si>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</si>
  <si>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</si>
  <si>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</si>
  <si>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</si>
  <si>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</si>
  <si>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</si>
  <si>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</si>
  <si>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</si>
  <si>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</si>
  <si>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</si>
  <si>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</si>
  <si>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t>2. M1B includes currency held by the general public and deposit money; M2 includes M1B and quasi-money.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</si>
  <si>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</si>
  <si>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</si>
  <si>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</si>
  <si>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</si>
  <si>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</si>
  <si>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</si>
  <si>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 xml:space="preserve">    M2 (average of daily figures)</t>
    <phoneticPr fontId="1" type="noConversion"/>
  </si>
  <si>
    <t xml:space="preserve">    M1B (average of daily figures)</t>
    <phoneticPr fontId="1" type="noConversion"/>
  </si>
  <si>
    <t>3. Deposits (end of month)</t>
    <phoneticPr fontId="1" type="noConversion"/>
  </si>
  <si>
    <t xml:space="preserve">   (1) Measured on a cost basis</t>
    <phoneticPr fontId="1" type="noConversion"/>
  </si>
  <si>
    <t xml:space="preserve">   (2) Measured at fair value</t>
    <phoneticPr fontId="1" type="noConversion"/>
  </si>
  <si>
    <t xml:space="preserve">         Claims on government</t>
    <phoneticPr fontId="1" type="noConversion"/>
  </si>
  <si>
    <r>
      <t xml:space="preserve"> 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</si>
  <si>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 xml:space="preserve">         Claims on government enterprises</t>
    <phoneticPr fontId="1" type="noConversion"/>
  </si>
  <si>
    <t xml:space="preserve">          Unit: NTD Billions</t>
    <phoneticPr fontId="1" type="noConversion"/>
  </si>
  <si>
    <t xml:space="preserve">1. The data on deposits, loans and investments in this table refer to the data collected from monetary financial institutions, which include domestic banks, local branches of foreign and mainland  </t>
    <phoneticPr fontId="1" type="noConversion"/>
  </si>
  <si>
    <t>5. Loans and investments have included investments and reverse repurchase agreements of money market mutual funds since Oct. 2004.</t>
    <phoneticPr fontId="1" type="noConversion"/>
  </si>
  <si>
    <t>7. Figures may not add up to the total due to rounding.</t>
    <phoneticPr fontId="1" type="noConversion"/>
  </si>
  <si>
    <t>,</t>
    <phoneticPr fontId="2" type="noConversion"/>
  </si>
  <si>
    <t xml:space="preserve"> March 2026</t>
    <phoneticPr fontId="2" type="noConversion"/>
  </si>
  <si>
    <t xml:space="preserve"> April 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</si>
</sst>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0.00_);[Red]\(0.00\)"/>
    <numFmt numFmtId="178" formatCode="#,##0.00_ "/>
    <numFmt numFmtId="179" formatCode="0.00_ "/>
  </numFmts>
  <fonts count="11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17" fontId="5" fillId="0" borderId="1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conb\fs$\FS\15_&#26032;&#32862;&#31295;\&#37329;&#34701;&#24773;&#27841;&#26032;&#32862;&#31295;\&#20013;&#25991;&#37329;&#34701;&#24773;&#27841;&#26032;&#32862;&#31295;(&#38468;&#34920;).xlsx" TargetMode="External"/><Relationship Id="rId1" Type="http://schemas.openxmlformats.org/officeDocument/2006/relationships/externalLinkPath" Target="file:///C:\Users\chiaying\AppData\Local\Microsoft\Windows\INetCache\Content.Outlook\6JHAM16V\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附表"/>
    </sheetNames>
    <sheetDataSet>
      <sheetData sheetId="0">
        <row r="7">
          <cell r="B7">
            <v>301498.09999999998</v>
          </cell>
          <cell r="C7">
            <v>300861.38</v>
          </cell>
          <cell r="D7">
            <v>636.71999999997206</v>
          </cell>
          <cell r="E7">
            <v>0.21163234709619427</v>
          </cell>
          <cell r="F7">
            <v>22966.92</v>
          </cell>
          <cell r="G7">
            <v>8.2457267441296871</v>
          </cell>
          <cell r="H7">
            <v>8.17</v>
          </cell>
        </row>
        <row r="8">
          <cell r="B8">
            <v>691957.5</v>
          </cell>
          <cell r="C8">
            <v>687714.2</v>
          </cell>
          <cell r="D8">
            <v>4243.3000000000466</v>
          </cell>
          <cell r="E8">
            <v>0.617015033279813</v>
          </cell>
          <cell r="F8">
            <v>41923.129999999997</v>
          </cell>
          <cell r="G8">
            <v>6.4493712847829876</v>
          </cell>
          <cell r="H8">
            <v>6.37</v>
          </cell>
        </row>
        <row r="9">
          <cell r="B9">
            <v>36489.54</v>
          </cell>
          <cell r="C9">
            <v>37116.269999999997</v>
          </cell>
          <cell r="D9">
            <v>-626.72999999999593</v>
          </cell>
          <cell r="E9">
            <v>-1.6885586832944151</v>
          </cell>
          <cell r="F9">
            <v>2344.52</v>
          </cell>
          <cell r="G9">
            <v>6.8663600138468217</v>
          </cell>
          <cell r="H9">
            <v>6.61</v>
          </cell>
        </row>
        <row r="11">
          <cell r="B11">
            <v>268474.71000000002</v>
          </cell>
          <cell r="C11">
            <v>261993.65</v>
          </cell>
          <cell r="D11">
            <v>6481.0600000000268</v>
          </cell>
          <cell r="E11">
            <v>2.4737469782187471</v>
          </cell>
          <cell r="F11">
            <v>24058.86</v>
          </cell>
          <cell r="G11">
            <v>9.8434123646236529</v>
          </cell>
          <cell r="H11" t="str">
            <v>--</v>
          </cell>
        </row>
        <row r="12">
          <cell r="B12">
            <v>390962.49</v>
          </cell>
          <cell r="C12">
            <v>387459.79</v>
          </cell>
          <cell r="D12">
            <v>3502.7000000000116</v>
          </cell>
          <cell r="E12">
            <v>0.90401638838445664</v>
          </cell>
          <cell r="F12">
            <v>21698.23</v>
          </cell>
          <cell r="G12">
            <v>5.8760709742123431</v>
          </cell>
          <cell r="H12" t="str">
            <v>--</v>
          </cell>
        </row>
        <row r="13">
          <cell r="B13">
            <v>21757.82</v>
          </cell>
          <cell r="C13">
            <v>21484.17</v>
          </cell>
          <cell r="D13">
            <v>273.65000000000146</v>
          </cell>
          <cell r="E13">
            <v>1.273728517322289</v>
          </cell>
          <cell r="F13">
            <v>3299.17</v>
          </cell>
          <cell r="G13">
            <v>17.87330059348869</v>
          </cell>
          <cell r="H13" t="str">
            <v>--</v>
          </cell>
        </row>
        <row r="14">
          <cell r="B14">
            <v>681195.02</v>
          </cell>
          <cell r="C14">
            <v>670937.61</v>
          </cell>
          <cell r="D14">
            <v>10257.410000000033</v>
          </cell>
          <cell r="E14">
            <v>1.5288172621594429</v>
          </cell>
          <cell r="F14">
            <v>49056.26</v>
          </cell>
          <cell r="G14">
            <v>7.7603626140564455</v>
          </cell>
          <cell r="H14">
            <v>7.7</v>
          </cell>
        </row>
        <row r="17">
          <cell r="B17">
            <v>64187.69</v>
          </cell>
          <cell r="C17">
            <v>63896.87</v>
          </cell>
          <cell r="D17">
            <v>290.81999999999971</v>
          </cell>
          <cell r="E17">
            <v>0.45513966490064378</v>
          </cell>
          <cell r="F17">
            <v>2296.1999999999998</v>
          </cell>
          <cell r="G17">
            <v>3.7100415582174544</v>
          </cell>
          <cell r="H17" t="str">
            <v>--</v>
          </cell>
        </row>
        <row r="18">
          <cell r="B18">
            <v>22809.21</v>
          </cell>
          <cell r="C18">
            <v>22583.8</v>
          </cell>
          <cell r="D18">
            <v>225.40999999999985</v>
          </cell>
          <cell r="E18">
            <v>0.99810483621002666</v>
          </cell>
          <cell r="F18">
            <v>1799</v>
          </cell>
          <cell r="G18">
            <v>8.5625036589353467</v>
          </cell>
          <cell r="H18" t="str">
            <v>--</v>
          </cell>
        </row>
        <row r="19">
          <cell r="B19">
            <v>469600.34</v>
          </cell>
          <cell r="C19">
            <v>464567.3</v>
          </cell>
          <cell r="D19">
            <v>5033.0400000000373</v>
          </cell>
          <cell r="E19">
            <v>1.0833823215710618</v>
          </cell>
          <cell r="F19">
            <v>40011.69</v>
          </cell>
          <cell r="G19">
            <v>9.3139541745341727</v>
          </cell>
          <cell r="H19" t="str">
            <v>--</v>
          </cell>
        </row>
        <row r="20">
          <cell r="B20">
            <v>556597.24</v>
          </cell>
          <cell r="C20">
            <v>551047.97</v>
          </cell>
          <cell r="D20">
            <v>5549.2700000000186</v>
          </cell>
          <cell r="E20">
            <v>1.0070393690044808</v>
          </cell>
          <cell r="F20">
            <v>44106.89</v>
          </cell>
          <cell r="G20">
            <v>8.6063844909470006</v>
          </cell>
          <cell r="H20">
            <v>8.51</v>
          </cell>
        </row>
        <row r="22">
          <cell r="B22">
            <v>63867.61</v>
          </cell>
          <cell r="C22">
            <v>63558.06</v>
          </cell>
          <cell r="D22">
            <v>309.55000000000291</v>
          </cell>
          <cell r="E22">
            <v>0.4870350039003708</v>
          </cell>
          <cell r="F22">
            <v>2417.6</v>
          </cell>
          <cell r="G22">
            <v>3.9342548520333844</v>
          </cell>
          <cell r="H22" t="str">
            <v>--</v>
          </cell>
        </row>
        <row r="23">
          <cell r="B23">
            <v>22806.91</v>
          </cell>
          <cell r="C23">
            <v>22578.84</v>
          </cell>
          <cell r="D23">
            <v>228.06999999999971</v>
          </cell>
          <cell r="E23">
            <v>1.0101050363969097</v>
          </cell>
          <cell r="F23">
            <v>1839.19</v>
          </cell>
          <cell r="G23">
            <v>8.7715307148321333</v>
          </cell>
          <cell r="H23" t="str">
            <v>--</v>
          </cell>
        </row>
        <row r="24">
          <cell r="B24">
            <v>476361.84</v>
          </cell>
          <cell r="C24">
            <v>469633.56</v>
          </cell>
          <cell r="D24">
            <v>6728.2800000000279</v>
          </cell>
          <cell r="E24">
            <v>1.432665927877897</v>
          </cell>
          <cell r="F24">
            <v>43669.21</v>
          </cell>
          <cell r="G24">
            <v>10.092432126703891</v>
          </cell>
          <cell r="H24" t="str">
            <v>--</v>
          </cell>
        </row>
        <row r="25">
          <cell r="B25">
            <v>563036.36</v>
          </cell>
          <cell r="C25">
            <v>555770.46</v>
          </cell>
          <cell r="D25">
            <v>7265.9000000000233</v>
          </cell>
          <cell r="E25">
            <v>1.3073562779856993</v>
          </cell>
          <cell r="F25">
            <v>47926</v>
          </cell>
          <cell r="G25">
            <v>9.3040256460770845</v>
          </cell>
          <cell r="H25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tabSelected="1" view="pageBreakPreview" zoomScale="93" zoomScaleNormal="96" zoomScaleSheetLayoutView="93" workbookViewId="0">
      <selection activeCell="E11" sqref="E11"/>
    </sheetView>
  </sheetViews>
  <sheetFormatPr defaultColWidth="8.875" defaultRowHeight="15.75" x14ac:dyDescent="0.25"/>
  <cols>
    <col min="1" max="1" width="37.625" style="3" customWidth="1"/>
    <col min="2" max="2" width="16.5" style="3" bestFit="1" customWidth="1"/>
    <col min="3" max="3" width="15.375" style="3" customWidth="1"/>
    <col min="4" max="4" width="12.875" style="3" customWidth="1"/>
    <col min="5" max="5" width="12.875" style="15" customWidth="1"/>
    <col min="6" max="6" width="11.75" style="21" customWidth="1"/>
    <col min="7" max="7" width="11.25" style="15" customWidth="1"/>
    <col min="8" max="8" width="11" style="15" customWidth="1"/>
    <col min="9" max="16384" width="8.875" style="3"/>
  </cols>
  <sheetData>
    <row r="1" spans="1:13" ht="22.9" customHeight="1" x14ac:dyDescent="0.3">
      <c r="A1" s="42" t="s">
        <v>3</v>
      </c>
      <c r="B1" s="42"/>
      <c r="C1" s="42"/>
      <c r="D1" s="42"/>
      <c r="E1" s="42"/>
      <c r="F1" s="42"/>
      <c r="G1" s="42"/>
      <c r="H1" s="42"/>
    </row>
    <row r="2" spans="1:13" ht="24.4" customHeight="1" x14ac:dyDescent="0.3">
      <c r="A2" s="42" t="s">
        <v>15</v>
      </c>
      <c r="B2" s="42"/>
      <c r="C2" s="42"/>
      <c r="D2" s="42"/>
      <c r="E2" s="42"/>
      <c r="F2" s="42"/>
      <c r="G2" s="42"/>
      <c r="H2" s="42"/>
    </row>
    <row r="3" spans="1:13" ht="18" customHeight="1" x14ac:dyDescent="0.3">
      <c r="A3" s="43" t="s">
        <v>41</v>
      </c>
      <c r="B3" s="43"/>
      <c r="C3" s="43"/>
      <c r="D3" s="43"/>
      <c r="E3" s="43"/>
      <c r="F3" s="43"/>
      <c r="G3" s="43"/>
      <c r="H3" s="43"/>
    </row>
    <row r="4" spans="1:13" ht="13.9" customHeight="1" x14ac:dyDescent="0.25">
      <c r="A4" s="4"/>
      <c r="B4" s="4"/>
      <c r="C4" s="4"/>
      <c r="D4" s="4"/>
      <c r="E4" s="14"/>
      <c r="F4" s="20"/>
      <c r="G4" s="53" t="s">
        <v>35</v>
      </c>
      <c r="H4" s="53"/>
    </row>
    <row r="5" spans="1:13" ht="42" customHeight="1" x14ac:dyDescent="0.25">
      <c r="A5" s="5"/>
      <c r="B5" s="51" t="s">
        <v>6</v>
      </c>
      <c r="C5" s="52"/>
      <c r="D5" s="51" t="s">
        <v>7</v>
      </c>
      <c r="E5" s="52"/>
      <c r="F5" s="48" t="s">
        <v>8</v>
      </c>
      <c r="G5" s="49"/>
      <c r="H5" s="50"/>
    </row>
    <row r="6" spans="1:13" ht="23.85" customHeight="1" x14ac:dyDescent="0.25">
      <c r="A6" s="24"/>
      <c r="B6" s="44" t="s">
        <v>41</v>
      </c>
      <c r="C6" s="44" t="s">
        <v>40</v>
      </c>
      <c r="D6" s="46" t="s">
        <v>9</v>
      </c>
      <c r="E6" s="47" t="s">
        <v>10</v>
      </c>
      <c r="F6" s="54" t="s">
        <v>11</v>
      </c>
      <c r="G6" s="54"/>
      <c r="H6" s="55" t="s">
        <v>12</v>
      </c>
      <c r="M6" s="3" t="s">
        <v>39</v>
      </c>
    </row>
    <row r="7" spans="1:13" ht="23.85" customHeight="1" x14ac:dyDescent="0.25">
      <c r="A7" s="6"/>
      <c r="B7" s="45"/>
      <c r="C7" s="45"/>
      <c r="D7" s="46"/>
      <c r="E7" s="47"/>
      <c r="F7" s="38" t="s">
        <v>9</v>
      </c>
      <c r="G7" s="39" t="s">
        <v>13</v>
      </c>
      <c r="H7" s="55"/>
    </row>
    <row r="8" spans="1:13" ht="19.149999999999999" customHeight="1" x14ac:dyDescent="0.25">
      <c r="A8" s="9" t="s">
        <v>16</v>
      </c>
      <c r="B8" s="26"/>
      <c r="C8" s="26"/>
      <c r="D8" s="40"/>
      <c r="E8" s="27"/>
      <c r="F8" s="28"/>
      <c r="G8" s="29"/>
      <c r="H8" s="41"/>
    </row>
    <row r="9" spans="1:13" ht="19.149999999999999" customHeight="1" x14ac:dyDescent="0.25">
      <c r="A9" s="8" t="s">
        <v>28</v>
      </c>
      <c r="B9" s="18">
        <f>+[1]附表!B7/10</f>
        <v>30149.809999999998</v>
      </c>
      <c r="C9" s="18">
        <f>+[1]附表!C7/10</f>
        <v>30086.137999999999</v>
      </c>
      <c r="D9" s="18">
        <f>+[1]附表!D7/10</f>
        <v>63.671999999997205</v>
      </c>
      <c r="E9" s="30">
        <f>+[1]附表!E7</f>
        <v>0.21163234709619427</v>
      </c>
      <c r="F9" s="18">
        <f>+[1]附表!F7/10</f>
        <v>2296.692</v>
      </c>
      <c r="G9" s="30">
        <f>+[1]附表!G7</f>
        <v>8.2457267441296871</v>
      </c>
      <c r="H9" s="32">
        <f>+[1]附表!H7</f>
        <v>8.17</v>
      </c>
    </row>
    <row r="10" spans="1:13" ht="19.149999999999999" customHeight="1" x14ac:dyDescent="0.25">
      <c r="A10" s="8" t="s">
        <v>27</v>
      </c>
      <c r="B10" s="18">
        <f>+[1]附表!B8/10</f>
        <v>69195.75</v>
      </c>
      <c r="C10" s="18">
        <f>+[1]附表!C8/10</f>
        <v>68771.42</v>
      </c>
      <c r="D10" s="18">
        <f>+[1]附表!D8/10</f>
        <v>424.33000000000465</v>
      </c>
      <c r="E10" s="30">
        <f>+[1]附表!E8</f>
        <v>0.617015033279813</v>
      </c>
      <c r="F10" s="18">
        <f>+[1]附表!F8/10</f>
        <v>4192.3130000000001</v>
      </c>
      <c r="G10" s="30">
        <f>+[1]附表!G8</f>
        <v>6.4493712847829876</v>
      </c>
      <c r="H10" s="32">
        <f>+[1]附表!H8</f>
        <v>6.37</v>
      </c>
    </row>
    <row r="11" spans="1:13" s="4" customFormat="1" ht="19.149999999999999" customHeight="1" x14ac:dyDescent="0.25">
      <c r="A11" s="23" t="s">
        <v>14</v>
      </c>
      <c r="B11" s="18">
        <f>[1]附表!B$9/10</f>
        <v>3648.9540000000002</v>
      </c>
      <c r="C11" s="18">
        <f>[1]附表!C$9/10</f>
        <v>3711.6269999999995</v>
      </c>
      <c r="D11" s="18">
        <f>[1]附表!D$9/10</f>
        <v>-62.67299999999959</v>
      </c>
      <c r="E11" s="30">
        <f>[1]附表!$E$9</f>
        <v>-1.6885586832944151</v>
      </c>
      <c r="F11" s="18">
        <f>[1]附表!F$9/10</f>
        <v>234.452</v>
      </c>
      <c r="G11" s="30">
        <f>+[1]附表!G9</f>
        <v>6.8663600138468217</v>
      </c>
      <c r="H11" s="32">
        <f>+[1]附表!H9</f>
        <v>6.61</v>
      </c>
    </row>
    <row r="12" spans="1:13" s="4" customFormat="1" ht="19.149999999999999" customHeight="1" x14ac:dyDescent="0.25">
      <c r="A12" s="23" t="s">
        <v>5</v>
      </c>
      <c r="B12" s="18"/>
      <c r="C12" s="18"/>
      <c r="D12" s="18"/>
      <c r="E12" s="18"/>
      <c r="F12" s="18"/>
      <c r="G12" s="18"/>
      <c r="H12" s="32"/>
    </row>
    <row r="13" spans="1:13" ht="19.149999999999999" customHeight="1" x14ac:dyDescent="0.25">
      <c r="A13" s="9" t="s">
        <v>29</v>
      </c>
      <c r="B13" s="19"/>
      <c r="C13" s="19"/>
      <c r="D13" s="19"/>
      <c r="E13" s="19"/>
      <c r="F13" s="19"/>
      <c r="G13" s="19"/>
      <c r="H13" s="33"/>
    </row>
    <row r="14" spans="1:13" ht="19.149999999999999" customHeight="1" x14ac:dyDescent="0.25">
      <c r="A14" s="7" t="s">
        <v>17</v>
      </c>
      <c r="B14" s="18">
        <f>[1]附表!B$11/10</f>
        <v>26847.471000000001</v>
      </c>
      <c r="C14" s="18">
        <f>[1]附表!C$11/10</f>
        <v>26199.364999999998</v>
      </c>
      <c r="D14" s="18">
        <f>[1]附表!D$11/10</f>
        <v>648.10600000000272</v>
      </c>
      <c r="E14" s="30">
        <f>[1]附表!E$11</f>
        <v>2.4737469782187471</v>
      </c>
      <c r="F14" s="18">
        <f>[1]附表!F$11/10</f>
        <v>2405.886</v>
      </c>
      <c r="G14" s="30">
        <f>[1]附表!G$11</f>
        <v>9.8434123646236529</v>
      </c>
      <c r="H14" s="32" t="str">
        <f>+[1]附表!H11</f>
        <v>--</v>
      </c>
    </row>
    <row r="15" spans="1:13" ht="19.149999999999999" customHeight="1" x14ac:dyDescent="0.25">
      <c r="A15" s="7" t="s">
        <v>18</v>
      </c>
      <c r="B15" s="18">
        <f>+[1]附表!B12/10</f>
        <v>39096.248999999996</v>
      </c>
      <c r="C15" s="18">
        <f>+[1]附表!C12/10</f>
        <v>38745.978999999999</v>
      </c>
      <c r="D15" s="18">
        <f>+[1]附表!D12/10</f>
        <v>350.27000000000118</v>
      </c>
      <c r="E15" s="30">
        <f>+[1]附表!E12</f>
        <v>0.90401638838445664</v>
      </c>
      <c r="F15" s="18">
        <f>+[1]附表!F12/10</f>
        <v>2169.8229999999999</v>
      </c>
      <c r="G15" s="30">
        <f>+[1]附表!G12</f>
        <v>5.8760709742123431</v>
      </c>
      <c r="H15" s="32" t="str">
        <f>+[1]附表!H12</f>
        <v>--</v>
      </c>
    </row>
    <row r="16" spans="1:13" ht="19.149999999999999" customHeight="1" x14ac:dyDescent="0.25">
      <c r="A16" s="7" t="s">
        <v>0</v>
      </c>
      <c r="B16" s="18">
        <f>+[1]附表!B13/10</f>
        <v>2175.7820000000002</v>
      </c>
      <c r="C16" s="18">
        <f>+[1]附表!C13/10</f>
        <v>2148.4169999999999</v>
      </c>
      <c r="D16" s="18">
        <f>+[1]附表!D13/10</f>
        <v>27.365000000000144</v>
      </c>
      <c r="E16" s="30">
        <f>+[1]附表!E13</f>
        <v>1.273728517322289</v>
      </c>
      <c r="F16" s="18">
        <f>+[1]附表!F13/10</f>
        <v>329.91700000000003</v>
      </c>
      <c r="G16" s="30">
        <f>+[1]附表!G13</f>
        <v>17.87330059348869</v>
      </c>
      <c r="H16" s="32" t="str">
        <f>+[1]附表!H13</f>
        <v>--</v>
      </c>
    </row>
    <row r="17" spans="1:8" ht="19.149999999999999" customHeight="1" x14ac:dyDescent="0.25">
      <c r="A17" s="10" t="s">
        <v>4</v>
      </c>
      <c r="B17" s="18">
        <f>+[1]附表!B14/10</f>
        <v>68119.502000000008</v>
      </c>
      <c r="C17" s="18">
        <f>+[1]附表!C14/10</f>
        <v>67093.760999999999</v>
      </c>
      <c r="D17" s="18">
        <f>+[1]附表!D14/10</f>
        <v>1025.7410000000032</v>
      </c>
      <c r="E17" s="30">
        <f>+[1]附表!E14</f>
        <v>1.5288172621594429</v>
      </c>
      <c r="F17" s="18">
        <f>+[1]附表!F14/10</f>
        <v>4905.6260000000002</v>
      </c>
      <c r="G17" s="30">
        <f>+[1]附表!G14</f>
        <v>7.7603626140564455</v>
      </c>
      <c r="H17" s="32">
        <f>+[1]附表!H14</f>
        <v>7.7</v>
      </c>
    </row>
    <row r="18" spans="1:8" ht="19.149999999999999" customHeight="1" x14ac:dyDescent="0.25">
      <c r="A18" s="9" t="s">
        <v>19</v>
      </c>
      <c r="B18" s="18"/>
      <c r="C18" s="18"/>
      <c r="D18" s="18"/>
      <c r="E18" s="18"/>
      <c r="F18" s="18"/>
      <c r="G18" s="18"/>
      <c r="H18" s="32"/>
    </row>
    <row r="19" spans="1:8" ht="19.149999999999999" customHeight="1" x14ac:dyDescent="0.25">
      <c r="A19" s="9" t="s">
        <v>30</v>
      </c>
      <c r="B19" s="18"/>
      <c r="C19" s="18"/>
      <c r="D19" s="18"/>
      <c r="E19" s="18"/>
      <c r="F19" s="18"/>
      <c r="G19" s="18"/>
      <c r="H19" s="32"/>
    </row>
    <row r="20" spans="1:8" ht="19.149999999999999" customHeight="1" x14ac:dyDescent="0.25">
      <c r="A20" s="7" t="s">
        <v>32</v>
      </c>
      <c r="B20" s="18">
        <f>[1]附表!B$17/10</f>
        <v>6418.7690000000002</v>
      </c>
      <c r="C20" s="18">
        <f>[1]附表!C$17/10</f>
        <v>6389.6869999999999</v>
      </c>
      <c r="D20" s="18">
        <f>[1]附表!D$17/10</f>
        <v>29.081999999999972</v>
      </c>
      <c r="E20" s="30">
        <f>[1]附表!E$17</f>
        <v>0.45513966490064378</v>
      </c>
      <c r="F20" s="18">
        <f>[1]附表!F$17/10</f>
        <v>229.61999999999998</v>
      </c>
      <c r="G20" s="30">
        <f>[1]附表!G$17</f>
        <v>3.7100415582174544</v>
      </c>
      <c r="H20" s="32" t="str">
        <f>+[1]附表!H17</f>
        <v>--</v>
      </c>
    </row>
    <row r="21" spans="1:8" ht="19.149999999999999" customHeight="1" x14ac:dyDescent="0.25">
      <c r="A21" s="7" t="s">
        <v>34</v>
      </c>
      <c r="B21" s="18">
        <f>+[1]附表!B18/10</f>
        <v>2280.9209999999998</v>
      </c>
      <c r="C21" s="18">
        <f>+[1]附表!C18/10</f>
        <v>2258.38</v>
      </c>
      <c r="D21" s="18">
        <f>+[1]附表!D18/10</f>
        <v>22.540999999999986</v>
      </c>
      <c r="E21" s="30">
        <f>+[1]附表!E18</f>
        <v>0.99810483621002666</v>
      </c>
      <c r="F21" s="18">
        <f>+[1]附表!F18/10</f>
        <v>179.9</v>
      </c>
      <c r="G21" s="30">
        <f>+[1]附表!G18</f>
        <v>8.5625036589353467</v>
      </c>
      <c r="H21" s="32" t="str">
        <f>+[1]附表!H18</f>
        <v>--</v>
      </c>
    </row>
    <row r="22" spans="1:8" ht="19.149999999999999" customHeight="1" x14ac:dyDescent="0.25">
      <c r="A22" s="7" t="s">
        <v>33</v>
      </c>
      <c r="B22" s="18">
        <f>+[1]附表!B19/10</f>
        <v>46960.034</v>
      </c>
      <c r="C22" s="18">
        <f>+[1]附表!C19/10</f>
        <v>46456.729999999996</v>
      </c>
      <c r="D22" s="18">
        <f>+[1]附表!D19/10</f>
        <v>503.30400000000373</v>
      </c>
      <c r="E22" s="30">
        <f>+[1]附表!E19</f>
        <v>1.0833823215710618</v>
      </c>
      <c r="F22" s="18">
        <f>+[1]附表!F19/10</f>
        <v>4001.1690000000003</v>
      </c>
      <c r="G22" s="30">
        <f>+[1]附表!G19</f>
        <v>9.3139541745341727</v>
      </c>
      <c r="H22" s="32" t="str">
        <f>+[1]附表!H19</f>
        <v>--</v>
      </c>
    </row>
    <row r="23" spans="1:8" ht="19.149999999999999" customHeight="1" x14ac:dyDescent="0.25">
      <c r="A23" s="10" t="s">
        <v>4</v>
      </c>
      <c r="B23" s="18">
        <f>+[1]附表!B20/10</f>
        <v>55659.724000000002</v>
      </c>
      <c r="C23" s="18">
        <f>+[1]附表!C20/10</f>
        <v>55104.796999999999</v>
      </c>
      <c r="D23" s="18">
        <f>+[1]附表!D20/10</f>
        <v>554.92700000000184</v>
      </c>
      <c r="E23" s="30">
        <f>+[1]附表!E20</f>
        <v>1.0070393690044808</v>
      </c>
      <c r="F23" s="18">
        <f>+[1]附表!F20/10</f>
        <v>4410.6890000000003</v>
      </c>
      <c r="G23" s="30">
        <f>+[1]附表!G20</f>
        <v>8.6063844909470006</v>
      </c>
      <c r="H23" s="32">
        <f>+[1]附表!H20</f>
        <v>8.51</v>
      </c>
    </row>
    <row r="24" spans="1:8" ht="19.149999999999999" customHeight="1" x14ac:dyDescent="0.25">
      <c r="A24" s="9" t="s">
        <v>31</v>
      </c>
      <c r="B24" s="17"/>
      <c r="C24" s="17"/>
      <c r="D24" s="17"/>
      <c r="E24" s="17"/>
      <c r="F24" s="17"/>
      <c r="G24" s="17"/>
      <c r="H24" s="34"/>
    </row>
    <row r="25" spans="1:8" ht="19.149999999999999" customHeight="1" x14ac:dyDescent="0.25">
      <c r="A25" s="7" t="s">
        <v>32</v>
      </c>
      <c r="B25" s="17">
        <f>[1]附表!B$22/10</f>
        <v>6386.7610000000004</v>
      </c>
      <c r="C25" s="17">
        <f>[1]附表!C$22/10</f>
        <v>6355.8059999999996</v>
      </c>
      <c r="D25" s="17">
        <f>[1]附表!D$22/10</f>
        <v>30.95500000000029</v>
      </c>
      <c r="E25" s="37">
        <f>[1]附表!E$22</f>
        <v>0.4870350039003708</v>
      </c>
      <c r="F25" s="17">
        <f>[1]附表!F$22/10</f>
        <v>241.76</v>
      </c>
      <c r="G25" s="37">
        <f>[1]附表!G$22</f>
        <v>3.9342548520333844</v>
      </c>
      <c r="H25" s="32" t="str">
        <f>+[1]附表!H22</f>
        <v>--</v>
      </c>
    </row>
    <row r="26" spans="1:8" ht="19.149999999999999" customHeight="1" x14ac:dyDescent="0.25">
      <c r="A26" s="7" t="s">
        <v>34</v>
      </c>
      <c r="B26" s="18">
        <f>+[1]附表!B23/10</f>
        <v>2280.6909999999998</v>
      </c>
      <c r="C26" s="18">
        <f>+[1]附表!C23/10</f>
        <v>2257.884</v>
      </c>
      <c r="D26" s="18">
        <f>+[1]附表!D23/10</f>
        <v>22.80699999999997</v>
      </c>
      <c r="E26" s="30">
        <f>+[1]附表!E23</f>
        <v>1.0101050363969097</v>
      </c>
      <c r="F26" s="18">
        <f>+[1]附表!F23/10</f>
        <v>183.91900000000001</v>
      </c>
      <c r="G26" s="30">
        <f>+[1]附表!G23</f>
        <v>8.7715307148321333</v>
      </c>
      <c r="H26" s="32" t="str">
        <f>+[1]附表!H23</f>
        <v>--</v>
      </c>
    </row>
    <row r="27" spans="1:8" ht="19.149999999999999" customHeight="1" x14ac:dyDescent="0.25">
      <c r="A27" s="7" t="s">
        <v>33</v>
      </c>
      <c r="B27" s="18">
        <f>+[1]附表!B24/10</f>
        <v>47636.184000000001</v>
      </c>
      <c r="C27" s="18">
        <f>+[1]附表!C24/10</f>
        <v>46963.356</v>
      </c>
      <c r="D27" s="18">
        <f>+[1]附表!D24/10</f>
        <v>672.82800000000282</v>
      </c>
      <c r="E27" s="30">
        <f>+[1]附表!E24</f>
        <v>1.432665927877897</v>
      </c>
      <c r="F27" s="18">
        <f>+[1]附表!F24/10</f>
        <v>4366.9210000000003</v>
      </c>
      <c r="G27" s="30">
        <f>+[1]附表!G24</f>
        <v>10.092432126703891</v>
      </c>
      <c r="H27" s="32" t="str">
        <f>+[1]附表!H24</f>
        <v>--</v>
      </c>
    </row>
    <row r="28" spans="1:8" ht="19.149999999999999" customHeight="1" x14ac:dyDescent="0.25">
      <c r="A28" s="36" t="s">
        <v>4</v>
      </c>
      <c r="B28" s="25">
        <f>+[1]附表!B25/10</f>
        <v>56303.635999999999</v>
      </c>
      <c r="C28" s="25">
        <f>+[1]附表!C25/10</f>
        <v>55577.045999999995</v>
      </c>
      <c r="D28" s="25">
        <f>+[1]附表!D25/10</f>
        <v>726.59000000000231</v>
      </c>
      <c r="E28" s="31">
        <f>+[1]附表!E25</f>
        <v>1.3073562779856993</v>
      </c>
      <c r="F28" s="25">
        <f>+[1]附表!F25/10</f>
        <v>4792.6000000000004</v>
      </c>
      <c r="G28" s="31">
        <f>+[1]附表!G25</f>
        <v>9.3040256460770845</v>
      </c>
      <c r="H28" s="35" t="str">
        <f>+[1]附表!H25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36</v>
      </c>
    </row>
    <row r="31" spans="1:8" ht="18" customHeight="1" x14ac:dyDescent="0.25">
      <c r="A31" s="12" t="s">
        <v>25</v>
      </c>
    </row>
    <row r="32" spans="1:8" ht="16.5" customHeight="1" x14ac:dyDescent="0.25">
      <c r="A32" s="1" t="s">
        <v>20</v>
      </c>
      <c r="B32" s="11"/>
      <c r="C32" s="11"/>
      <c r="D32" s="11"/>
      <c r="E32" s="16"/>
      <c r="F32" s="22"/>
      <c r="G32" s="16"/>
      <c r="H32" s="16"/>
    </row>
    <row r="33" spans="1:8" s="11" customFormat="1" ht="16.5" customHeight="1" x14ac:dyDescent="0.2">
      <c r="A33" s="2" t="s">
        <v>23</v>
      </c>
      <c r="E33" s="16"/>
      <c r="F33" s="22"/>
      <c r="G33" s="16"/>
      <c r="H33" s="16"/>
    </row>
    <row r="34" spans="1:8" s="11" customFormat="1" ht="16.5" customHeight="1" x14ac:dyDescent="0.2">
      <c r="A34" s="11" t="s">
        <v>26</v>
      </c>
      <c r="E34" s="16"/>
      <c r="F34" s="22"/>
      <c r="G34" s="16"/>
      <c r="H34" s="16"/>
    </row>
    <row r="35" spans="1:8" s="11" customFormat="1" ht="18" customHeight="1" x14ac:dyDescent="0.2">
      <c r="A35" s="1" t="s">
        <v>21</v>
      </c>
      <c r="E35" s="16"/>
      <c r="F35" s="22"/>
      <c r="G35" s="16"/>
      <c r="H35" s="16"/>
    </row>
    <row r="36" spans="1:8" s="11" customFormat="1" ht="18" customHeight="1" x14ac:dyDescent="0.2">
      <c r="A36" s="12" t="s">
        <v>1</v>
      </c>
      <c r="E36" s="16"/>
      <c r="F36" s="22"/>
      <c r="G36" s="16"/>
      <c r="H36" s="16"/>
    </row>
    <row r="37" spans="1:8" s="11" customFormat="1" ht="18" customHeight="1" x14ac:dyDescent="0.2">
      <c r="A37" s="12" t="s">
        <v>22</v>
      </c>
      <c r="E37" s="16"/>
      <c r="F37" s="22"/>
      <c r="G37" s="16"/>
      <c r="H37" s="16"/>
    </row>
    <row r="38" spans="1:8" s="11" customFormat="1" ht="16.5" customHeight="1" x14ac:dyDescent="0.2">
      <c r="A38" s="1" t="s">
        <v>37</v>
      </c>
      <c r="E38" s="16"/>
      <c r="F38" s="22"/>
      <c r="G38" s="16"/>
      <c r="H38" s="16"/>
    </row>
    <row r="39" spans="1:8" s="11" customFormat="1" ht="17.649999999999999" customHeight="1" x14ac:dyDescent="0.2">
      <c r="A39" s="1" t="s">
        <v>24</v>
      </c>
      <c r="E39" s="16"/>
      <c r="F39" s="22"/>
      <c r="G39" s="16"/>
      <c r="H39" s="16"/>
    </row>
    <row r="40" spans="1:8" s="11" customFormat="1" ht="18" customHeight="1" x14ac:dyDescent="0.25">
      <c r="A40" s="1" t="s">
        <v>38</v>
      </c>
      <c r="B40" s="3"/>
      <c r="C40" s="3"/>
      <c r="D40" s="3"/>
      <c r="E40" s="15"/>
      <c r="F40" s="21"/>
      <c r="G40" s="15"/>
      <c r="H40" s="15"/>
    </row>
    <row r="42" spans="1:8" ht="15.6" hidden="1" customHeight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Table1</vt:lpstr>
      <vt:lpstr>Table1!Print_Area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李佳盈</cp:lastModifiedBy>
  <cp:lastPrinted>2026-05-22T02:16:44Z</cp:lastPrinted>
  <dcterms:created xsi:type="dcterms:W3CDTF">2001-05-22T02:45:24Z</dcterms:created>
  <dcterms:modified xsi:type="dcterms:W3CDTF">2026-05-22T02:17:30Z</dcterms:modified>
</cp:coreProperties>
</file>