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佳盈\2.新聞稿\114年\11404\中央銀行114年4月23日發布新聞稿第070號（114年3月金融情況）\"/>
    </mc:Choice>
  </mc:AlternateContent>
  <bookViews>
    <workbookView xWindow="0" yWindow="0" windowWidth="28800" windowHeight="11595"/>
  </bookViews>
  <sheets>
    <sheet name="Table1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9" i="5" l="1"/>
  <c r="C9" i="5"/>
  <c r="D9" i="5"/>
  <c r="E9" i="5"/>
  <c r="F9" i="5"/>
  <c r="G9" i="5"/>
  <c r="H9" i="5"/>
  <c r="B10" i="5"/>
  <c r="C10" i="5"/>
  <c r="D10" i="5"/>
  <c r="E10" i="5"/>
  <c r="F10" i="5"/>
  <c r="G10" i="5"/>
  <c r="H10" i="5"/>
  <c r="B11" i="5"/>
  <c r="C11" i="5"/>
  <c r="D11" i="5"/>
  <c r="E11" i="5"/>
  <c r="F11" i="5"/>
  <c r="G11" i="5"/>
  <c r="H11" i="5"/>
  <c r="B14" i="5"/>
  <c r="C14" i="5"/>
  <c r="D14" i="5"/>
  <c r="E14" i="5"/>
  <c r="F14" i="5"/>
  <c r="G14" i="5"/>
  <c r="H14" i="5"/>
  <c r="B15" i="5"/>
  <c r="C15" i="5"/>
  <c r="D15" i="5"/>
  <c r="E15" i="5"/>
  <c r="F15" i="5"/>
  <c r="G15" i="5"/>
  <c r="H15" i="5"/>
  <c r="B16" i="5"/>
  <c r="C16" i="5"/>
  <c r="D16" i="5"/>
  <c r="E16" i="5"/>
  <c r="F16" i="5"/>
  <c r="G16" i="5"/>
  <c r="H16" i="5"/>
  <c r="B17" i="5"/>
  <c r="C17" i="5"/>
  <c r="D17" i="5"/>
  <c r="E17" i="5"/>
  <c r="F17" i="5"/>
  <c r="G17" i="5"/>
  <c r="H17" i="5"/>
  <c r="B20" i="5"/>
  <c r="C20" i="5"/>
  <c r="D20" i="5"/>
  <c r="E20" i="5"/>
  <c r="F20" i="5"/>
  <c r="G20" i="5"/>
  <c r="H20" i="5"/>
  <c r="B21" i="5"/>
  <c r="C21" i="5"/>
  <c r="D21" i="5"/>
  <c r="E21" i="5"/>
  <c r="F21" i="5"/>
  <c r="G21" i="5"/>
  <c r="H21" i="5"/>
  <c r="B22" i="5"/>
  <c r="C22" i="5"/>
  <c r="D22" i="5"/>
  <c r="E22" i="5"/>
  <c r="F22" i="5"/>
  <c r="G22" i="5"/>
  <c r="H22" i="5"/>
  <c r="B23" i="5"/>
  <c r="C23" i="5"/>
  <c r="D23" i="5"/>
  <c r="E23" i="5"/>
  <c r="F23" i="5"/>
  <c r="G23" i="5"/>
  <c r="H23" i="5"/>
  <c r="B25" i="5"/>
  <c r="C25" i="5"/>
  <c r="D25" i="5"/>
  <c r="E25" i="5"/>
  <c r="F25" i="5"/>
  <c r="G25" i="5"/>
  <c r="H25" i="5"/>
  <c r="B26" i="5"/>
  <c r="C26" i="5"/>
  <c r="D26" i="5"/>
  <c r="E26" i="5"/>
  <c r="F26" i="5"/>
  <c r="G26" i="5"/>
  <c r="H26" i="5"/>
  <c r="B27" i="5"/>
  <c r="C27" i="5"/>
  <c r="D27" i="5"/>
  <c r="E27" i="5"/>
  <c r="F27" i="5"/>
  <c r="G27" i="5"/>
  <c r="H27" i="5"/>
  <c r="H28" i="5" l="1"/>
  <c r="G28" i="5"/>
  <c r="F28" i="5"/>
  <c r="E28" i="5"/>
  <c r="D28" i="5"/>
  <c r="C28" i="5"/>
  <c r="B28" i="5"/>
</calcChain>
</file>

<file path=xl/sharedStrings.xml><?xml version="1.0" encoding="utf-8"?>
<sst xmlns="http://schemas.openxmlformats.org/spreadsheetml/2006/main" count="48" uniqueCount="42">
  <si>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</si>
  <si>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</si>
  <si>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</si>
  <si>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</si>
  <si>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Total</t>
    <phoneticPr fontId="1" type="noConversion"/>
  </si>
  <si>
    <t xml:space="preserve">   (average of daily figures)</t>
    <phoneticPr fontId="2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</si>
  <si>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</si>
  <si>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</si>
  <si>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</si>
  <si>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</si>
  <si>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</si>
  <si>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</si>
  <si>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</si>
  <si>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</si>
  <si>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</si>
  <si>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</si>
  <si>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</si>
  <si>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</si>
  <si>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</si>
  <si>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</si>
  <si>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t>2. M1B includes currency held by the general public and deposit money; M2 includes M1B and quasi-money.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</si>
  <si>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</si>
  <si>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</si>
  <si>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</si>
  <si>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</si>
  <si>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</si>
  <si>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</si>
  <si>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 xml:space="preserve">    M2 (average of daily figures)</t>
    <phoneticPr fontId="1" type="noConversion"/>
  </si>
  <si>
    <t xml:space="preserve">    M1B (average of daily figures)</t>
    <phoneticPr fontId="1" type="noConversion"/>
  </si>
  <si>
    <t>3. Deposits (end of month)</t>
    <phoneticPr fontId="1" type="noConversion"/>
  </si>
  <si>
    <t xml:space="preserve">   (1) Measured on a cost basis</t>
    <phoneticPr fontId="1" type="noConversion"/>
  </si>
  <si>
    <t xml:space="preserve">   (2) Measured at fair value</t>
    <phoneticPr fontId="1" type="noConversion"/>
  </si>
  <si>
    <t xml:space="preserve">         Claims on government</t>
    <phoneticPr fontId="1" type="noConversion"/>
  </si>
  <si>
    <r>
      <t xml:space="preserve"> 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</si>
  <si>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 xml:space="preserve">         Claims on government enterprises</t>
    <phoneticPr fontId="1" type="noConversion"/>
  </si>
  <si>
    <t xml:space="preserve">          Unit: NTD Billions</t>
    <phoneticPr fontId="1" type="noConversion"/>
  </si>
  <si>
    <t xml:space="preserve">1. The data on deposits, loans and investments in this table refer to the data collected from monetary financial institutions, which include domestic banks, local branches of foreign and mainland  </t>
    <phoneticPr fontId="1" type="noConversion"/>
  </si>
  <si>
    <t>5. Loans and investments have included investments and reverse repurchase agreements of money market mutual funds since Oct. 2004.</t>
    <phoneticPr fontId="1" type="noConversion"/>
  </si>
  <si>
    <t>7. Figures may not add up to the total due to rounding.</t>
    <phoneticPr fontId="1" type="noConversion"/>
  </si>
  <si>
    <t>February 2025</t>
    <phoneticPr fontId="2" type="noConversion"/>
  </si>
  <si>
    <t xml:space="preserve"> March 2025</t>
    <phoneticPr fontId="2" type="noConversion"/>
  </si>
  <si>
    <t>March 2025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</si>
</sst>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0_);[Red]\(0.00\)"/>
    <numFmt numFmtId="178" formatCode="#,##0.00_ "/>
    <numFmt numFmtId="179" formatCode="0.00_ "/>
  </numFmts>
  <fonts count="11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aying\AppData\Local\Microsoft\Windows\INetCache\Content.Outlook\6JHAM16V\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</sheetNames>
    <sheetDataSet>
      <sheetData sheetId="0">
        <row r="7">
          <cell r="B7">
            <v>279003.05</v>
          </cell>
          <cell r="C7">
            <v>280217.7</v>
          </cell>
          <cell r="D7">
            <v>-1214.6500000000233</v>
          </cell>
          <cell r="E7">
            <v>-0.43346655118502508</v>
          </cell>
          <cell r="F7">
            <v>4976.8</v>
          </cell>
          <cell r="G7">
            <v>1.8161763699645563</v>
          </cell>
          <cell r="H7">
            <v>2.06</v>
          </cell>
        </row>
        <row r="8">
          <cell r="B8">
            <v>650101.23</v>
          </cell>
          <cell r="C8">
            <v>649578.01</v>
          </cell>
          <cell r="D8">
            <v>523.21999999997206</v>
          </cell>
          <cell r="E8">
            <v>8.0547677406752116E-2</v>
          </cell>
          <cell r="F8">
            <v>27302.46</v>
          </cell>
          <cell r="G8">
            <v>4.3838333206727436</v>
          </cell>
          <cell r="H8">
            <v>4.46</v>
          </cell>
        </row>
        <row r="9">
          <cell r="B9">
            <v>34441.17</v>
          </cell>
          <cell r="C9">
            <v>35376.449999999997</v>
          </cell>
          <cell r="D9">
            <v>-935.27999999999884</v>
          </cell>
          <cell r="E9">
            <v>-2.643792692596346</v>
          </cell>
          <cell r="F9">
            <v>1765.78</v>
          </cell>
          <cell r="G9">
            <v>5.404005889447685</v>
          </cell>
          <cell r="H9">
            <v>7.79</v>
          </cell>
        </row>
        <row r="11">
          <cell r="B11">
            <v>243811.84</v>
          </cell>
          <cell r="C11">
            <v>245421.76</v>
          </cell>
          <cell r="D11">
            <v>-1609.9200000000128</v>
          </cell>
          <cell r="E11">
            <v>-0.65598095295217507</v>
          </cell>
          <cell r="F11">
            <v>1594.72</v>
          </cell>
          <cell r="G11">
            <v>0.65838451055813063</v>
          </cell>
          <cell r="H11" t="str">
            <v>--</v>
          </cell>
        </row>
        <row r="12">
          <cell r="B12">
            <v>371219.72</v>
          </cell>
          <cell r="C12">
            <v>370171.1</v>
          </cell>
          <cell r="D12">
            <v>1048.6199999999953</v>
          </cell>
          <cell r="E12">
            <v>0.28327981303780875</v>
          </cell>
          <cell r="F12">
            <v>21383.09</v>
          </cell>
          <cell r="G12">
            <v>6.1123073361414439</v>
          </cell>
          <cell r="H12" t="str">
            <v>--</v>
          </cell>
        </row>
        <row r="13">
          <cell r="B13">
            <v>18524.939999999999</v>
          </cell>
          <cell r="C13">
            <v>18382.75</v>
          </cell>
          <cell r="D13">
            <v>142.18999999999869</v>
          </cell>
          <cell r="E13">
            <v>0.77349689246712272</v>
          </cell>
          <cell r="F13">
            <v>948.29</v>
          </cell>
          <cell r="G13">
            <v>5.3951691590832151</v>
          </cell>
          <cell r="H13" t="str">
            <v>--</v>
          </cell>
        </row>
        <row r="14">
          <cell r="B14">
            <v>633556.5</v>
          </cell>
          <cell r="C14">
            <v>633975.61</v>
          </cell>
          <cell r="D14">
            <v>-419.10999999998603</v>
          </cell>
          <cell r="E14">
            <v>-6.6108221418801905E-2</v>
          </cell>
          <cell r="F14">
            <v>23926.1</v>
          </cell>
          <cell r="G14">
            <v>3.9246894511822243</v>
          </cell>
          <cell r="H14">
            <v>3.95</v>
          </cell>
        </row>
        <row r="17">
          <cell r="B17">
            <v>61161.54</v>
          </cell>
          <cell r="C17">
            <v>60576.12</v>
          </cell>
          <cell r="D17">
            <v>585.41999999999825</v>
          </cell>
          <cell r="E17">
            <v>0.96642043102133313</v>
          </cell>
          <cell r="F17">
            <v>-1141.78</v>
          </cell>
          <cell r="G17">
            <v>-1.83261501955273</v>
          </cell>
          <cell r="H17" t="str">
            <v>--</v>
          </cell>
        </row>
        <row r="18">
          <cell r="B18">
            <v>20861.59</v>
          </cell>
          <cell r="C18">
            <v>20729.68</v>
          </cell>
          <cell r="D18">
            <v>131.90999999999985</v>
          </cell>
          <cell r="E18">
            <v>0.63633399068388896</v>
          </cell>
          <cell r="F18">
            <v>1480.9</v>
          </cell>
          <cell r="G18">
            <v>7.641110817003935</v>
          </cell>
          <cell r="H18" t="str">
            <v>--</v>
          </cell>
        </row>
        <row r="19">
          <cell r="B19">
            <v>429877.58</v>
          </cell>
          <cell r="C19">
            <v>427630.66</v>
          </cell>
          <cell r="D19">
            <v>2246.9200000000419</v>
          </cell>
          <cell r="E19">
            <v>0.52543472911881484</v>
          </cell>
          <cell r="F19">
            <v>34872.97</v>
          </cell>
          <cell r="G19">
            <v>8.8284969636177166</v>
          </cell>
          <cell r="H19" t="str">
            <v>--</v>
          </cell>
        </row>
        <row r="20">
          <cell r="B20">
            <v>511900.71</v>
          </cell>
          <cell r="C20">
            <v>508936.46</v>
          </cell>
          <cell r="D20">
            <v>2964.25</v>
          </cell>
          <cell r="E20">
            <v>0.58244009478118353</v>
          </cell>
          <cell r="F20">
            <v>35212.089999999997</v>
          </cell>
          <cell r="G20">
            <v>7.3868115416726328</v>
          </cell>
          <cell r="H20">
            <v>7.4</v>
          </cell>
        </row>
        <row r="22">
          <cell r="B22">
            <v>60681.9</v>
          </cell>
          <cell r="C22">
            <v>60083.79</v>
          </cell>
          <cell r="D22">
            <v>598.11000000000058</v>
          </cell>
          <cell r="E22">
            <v>0.99545984033297497</v>
          </cell>
          <cell r="F22">
            <v>-1183.17</v>
          </cell>
          <cell r="G22">
            <v>-1.9125008668057759</v>
          </cell>
          <cell r="H22" t="str">
            <v>--</v>
          </cell>
        </row>
        <row r="23">
          <cell r="B23">
            <v>20818.16</v>
          </cell>
          <cell r="C23">
            <v>20689.78</v>
          </cell>
          <cell r="D23">
            <v>128.38000000000102</v>
          </cell>
          <cell r="E23">
            <v>0.62049958965247576</v>
          </cell>
          <cell r="F23">
            <v>1480.33</v>
          </cell>
          <cell r="G23">
            <v>7.6550988399422275</v>
          </cell>
          <cell r="H23" t="str">
            <v>--</v>
          </cell>
        </row>
        <row r="24">
          <cell r="B24">
            <v>433145.38</v>
          </cell>
          <cell r="C24">
            <v>431439.66</v>
          </cell>
          <cell r="D24">
            <v>1705.7200000000303</v>
          </cell>
          <cell r="E24">
            <v>0.39535540149461457</v>
          </cell>
          <cell r="F24">
            <v>34648</v>
          </cell>
          <cell r="G24">
            <v>8.6946619322817131</v>
          </cell>
          <cell r="H24" t="str">
            <v>--</v>
          </cell>
        </row>
        <row r="25">
          <cell r="B25">
            <v>514645.44</v>
          </cell>
          <cell r="C25">
            <v>512213.23</v>
          </cell>
          <cell r="D25">
            <v>2432.210000000021</v>
          </cell>
          <cell r="E25">
            <v>0.47484326010087635</v>
          </cell>
          <cell r="F25">
            <v>34945.160000000003</v>
          </cell>
          <cell r="G25">
            <v>7.284790411212601</v>
          </cell>
          <cell r="H25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A11" sqref="A11"/>
    </sheetView>
  </sheetViews>
  <sheetFormatPr defaultColWidth="8.875" defaultRowHeight="15.75" x14ac:dyDescent="0.25"/>
  <cols>
    <col min="1" max="1" width="37.625" style="3" customWidth="1"/>
    <col min="2" max="2" width="16.5" style="3" bestFit="1" customWidth="1"/>
    <col min="3" max="3" width="15.375" style="3" customWidth="1"/>
    <col min="4" max="4" width="12.875" style="3" customWidth="1"/>
    <col min="5" max="5" width="12.875" style="15" customWidth="1"/>
    <col min="6" max="6" width="11.75" style="22" customWidth="1"/>
    <col min="7" max="7" width="11.25" style="15" customWidth="1"/>
    <col min="8" max="8" width="11" style="15" customWidth="1"/>
    <col min="9" max="16384" width="8.875" style="3"/>
  </cols>
  <sheetData>
    <row r="1" spans="1:8" ht="22.9" customHeight="1" x14ac:dyDescent="0.3">
      <c r="A1" s="42" t="s">
        <v>3</v>
      </c>
      <c r="B1" s="42"/>
      <c r="C1" s="42"/>
      <c r="D1" s="42"/>
      <c r="E1" s="42"/>
      <c r="F1" s="42"/>
      <c r="G1" s="42"/>
      <c r="H1" s="42"/>
    </row>
    <row r="2" spans="1:8" ht="24.4" customHeight="1" x14ac:dyDescent="0.3">
      <c r="A2" s="42" t="s">
        <v>15</v>
      </c>
      <c r="B2" s="42"/>
      <c r="C2" s="42"/>
      <c r="D2" s="42"/>
      <c r="E2" s="42"/>
      <c r="F2" s="42"/>
      <c r="G2" s="42"/>
      <c r="H2" s="42"/>
    </row>
    <row r="3" spans="1:8" ht="18" customHeight="1" x14ac:dyDescent="0.3">
      <c r="A3" s="43" t="s">
        <v>40</v>
      </c>
      <c r="B3" s="44"/>
      <c r="C3" s="44"/>
      <c r="D3" s="44"/>
      <c r="E3" s="44"/>
      <c r="F3" s="44"/>
      <c r="G3" s="44"/>
      <c r="H3" s="44"/>
    </row>
    <row r="4" spans="1:8" ht="13.9" customHeight="1" x14ac:dyDescent="0.25">
      <c r="A4" s="4"/>
      <c r="B4" s="4"/>
      <c r="C4" s="4"/>
      <c r="D4" s="4"/>
      <c r="E4" s="14"/>
      <c r="F4" s="20"/>
      <c r="G4" s="50" t="s">
        <v>35</v>
      </c>
      <c r="H4" s="51"/>
    </row>
    <row r="5" spans="1:8" ht="42" customHeight="1" x14ac:dyDescent="0.25">
      <c r="A5" s="5"/>
      <c r="B5" s="47" t="s">
        <v>6</v>
      </c>
      <c r="C5" s="47"/>
      <c r="D5" s="47" t="s">
        <v>7</v>
      </c>
      <c r="E5" s="47"/>
      <c r="F5" s="49" t="s">
        <v>8</v>
      </c>
      <c r="G5" s="49"/>
      <c r="H5" s="49"/>
    </row>
    <row r="6" spans="1:8" ht="23.85" customHeight="1" x14ac:dyDescent="0.25">
      <c r="A6" s="25"/>
      <c r="B6" s="45" t="s">
        <v>41</v>
      </c>
      <c r="C6" s="45" t="s">
        <v>39</v>
      </c>
      <c r="D6" s="47" t="s">
        <v>9</v>
      </c>
      <c r="E6" s="48" t="s">
        <v>10</v>
      </c>
      <c r="F6" s="49" t="s">
        <v>11</v>
      </c>
      <c r="G6" s="49"/>
      <c r="H6" s="52" t="s">
        <v>12</v>
      </c>
    </row>
    <row r="7" spans="1:8" ht="23.85" customHeight="1" x14ac:dyDescent="0.25">
      <c r="A7" s="6"/>
      <c r="B7" s="46"/>
      <c r="C7" s="46"/>
      <c r="D7" s="47"/>
      <c r="E7" s="48"/>
      <c r="F7" s="21" t="s">
        <v>9</v>
      </c>
      <c r="G7" s="40" t="s">
        <v>13</v>
      </c>
      <c r="H7" s="52"/>
    </row>
    <row r="8" spans="1:8" ht="19.149999999999999" customHeight="1" x14ac:dyDescent="0.25">
      <c r="A8" s="9" t="s">
        <v>16</v>
      </c>
      <c r="B8" s="27"/>
      <c r="C8" s="27"/>
      <c r="D8" s="28"/>
      <c r="E8" s="29"/>
      <c r="F8" s="30"/>
      <c r="G8" s="31"/>
      <c r="H8" s="32"/>
    </row>
    <row r="9" spans="1:8" ht="19.149999999999999" customHeight="1" x14ac:dyDescent="0.25">
      <c r="A9" s="8" t="s">
        <v>28</v>
      </c>
      <c r="B9" s="18">
        <f>+[1]附表!B7/10</f>
        <v>27900.305</v>
      </c>
      <c r="C9" s="18">
        <f>+[1]附表!C7/10</f>
        <v>28021.77</v>
      </c>
      <c r="D9" s="18">
        <f>+[1]附表!D7/10</f>
        <v>-121.46500000000233</v>
      </c>
      <c r="E9" s="33">
        <f>+[1]附表!E7</f>
        <v>-0.43346655118502508</v>
      </c>
      <c r="F9" s="18">
        <f>+[1]附表!F7/10</f>
        <v>497.68</v>
      </c>
      <c r="G9" s="33">
        <f>+[1]附表!G7</f>
        <v>1.8161763699645563</v>
      </c>
      <c r="H9" s="35">
        <f>+[1]附表!H7</f>
        <v>2.06</v>
      </c>
    </row>
    <row r="10" spans="1:8" ht="19.149999999999999" customHeight="1" x14ac:dyDescent="0.25">
      <c r="A10" s="8" t="s">
        <v>27</v>
      </c>
      <c r="B10" s="18">
        <f>+[1]附表!B8/10</f>
        <v>65010.123</v>
      </c>
      <c r="C10" s="18">
        <f>+[1]附表!C8/10</f>
        <v>64957.800999999999</v>
      </c>
      <c r="D10" s="18">
        <f>+[1]附表!D8/10</f>
        <v>52.321999999997203</v>
      </c>
      <c r="E10" s="33">
        <f>+[1]附表!E8</f>
        <v>8.0547677406752116E-2</v>
      </c>
      <c r="F10" s="18">
        <f>+[1]附表!F8/10</f>
        <v>2730.2460000000001</v>
      </c>
      <c r="G10" s="33">
        <f>+[1]附表!G8</f>
        <v>4.3838333206727436</v>
      </c>
      <c r="H10" s="35">
        <f>+[1]附表!H8</f>
        <v>4.46</v>
      </c>
    </row>
    <row r="11" spans="1:8" s="4" customFormat="1" ht="19.149999999999999" customHeight="1" x14ac:dyDescent="0.25">
      <c r="A11" s="24" t="s">
        <v>14</v>
      </c>
      <c r="B11" s="18">
        <f>[1]附表!B$9/10</f>
        <v>3444.1169999999997</v>
      </c>
      <c r="C11" s="18">
        <f>[1]附表!C$9/10</f>
        <v>3537.6449999999995</v>
      </c>
      <c r="D11" s="18">
        <f>[1]附表!D$9/10</f>
        <v>-93.527999999999878</v>
      </c>
      <c r="E11" s="33">
        <f>[1]附表!$E$9</f>
        <v>-2.643792692596346</v>
      </c>
      <c r="F11" s="18">
        <f>[1]附表!F$9/10</f>
        <v>176.578</v>
      </c>
      <c r="G11" s="33">
        <f>+[1]附表!G9</f>
        <v>5.404005889447685</v>
      </c>
      <c r="H11" s="35">
        <f>+[1]附表!H9</f>
        <v>7.79</v>
      </c>
    </row>
    <row r="12" spans="1:8" s="4" customFormat="1" ht="19.149999999999999" customHeight="1" x14ac:dyDescent="0.25">
      <c r="A12" s="24" t="s">
        <v>5</v>
      </c>
      <c r="B12" s="18"/>
      <c r="C12" s="18"/>
      <c r="D12" s="18"/>
      <c r="E12" s="18"/>
      <c r="F12" s="18"/>
      <c r="G12" s="18"/>
      <c r="H12" s="35"/>
    </row>
    <row r="13" spans="1:8" ht="19.149999999999999" customHeight="1" x14ac:dyDescent="0.25">
      <c r="A13" s="9" t="s">
        <v>29</v>
      </c>
      <c r="B13" s="19"/>
      <c r="C13" s="19"/>
      <c r="D13" s="19"/>
      <c r="E13" s="19"/>
      <c r="F13" s="19"/>
      <c r="G13" s="19"/>
      <c r="H13" s="36"/>
    </row>
    <row r="14" spans="1:8" ht="19.149999999999999" customHeight="1" x14ac:dyDescent="0.25">
      <c r="A14" s="7" t="s">
        <v>17</v>
      </c>
      <c r="B14" s="18">
        <f>[1]附表!B$11/10</f>
        <v>24381.184000000001</v>
      </c>
      <c r="C14" s="18">
        <f>[1]附表!C$11/10</f>
        <v>24542.175999999999</v>
      </c>
      <c r="D14" s="18">
        <f>[1]附表!D$11/10</f>
        <v>-160.99200000000127</v>
      </c>
      <c r="E14" s="33">
        <f>[1]附表!E$11</f>
        <v>-0.65598095295217507</v>
      </c>
      <c r="F14" s="18">
        <f>[1]附表!F$11/10</f>
        <v>159.47200000000001</v>
      </c>
      <c r="G14" s="33">
        <f>[1]附表!G$11</f>
        <v>0.65838451055813063</v>
      </c>
      <c r="H14" s="35" t="str">
        <f>+[1]附表!H11</f>
        <v>--</v>
      </c>
    </row>
    <row r="15" spans="1:8" ht="19.149999999999999" customHeight="1" x14ac:dyDescent="0.25">
      <c r="A15" s="7" t="s">
        <v>18</v>
      </c>
      <c r="B15" s="18">
        <f>+[1]附表!B12/10</f>
        <v>37121.971999999994</v>
      </c>
      <c r="C15" s="18">
        <f>+[1]附表!C12/10</f>
        <v>37017.11</v>
      </c>
      <c r="D15" s="18">
        <f>+[1]附表!D12/10</f>
        <v>104.86199999999954</v>
      </c>
      <c r="E15" s="33">
        <f>+[1]附表!E12</f>
        <v>0.28327981303780875</v>
      </c>
      <c r="F15" s="18">
        <f>+[1]附表!F12/10</f>
        <v>2138.3090000000002</v>
      </c>
      <c r="G15" s="33">
        <f>+[1]附表!G12</f>
        <v>6.1123073361414439</v>
      </c>
      <c r="H15" s="35" t="str">
        <f>+[1]附表!H12</f>
        <v>--</v>
      </c>
    </row>
    <row r="16" spans="1:8" ht="19.149999999999999" customHeight="1" x14ac:dyDescent="0.25">
      <c r="A16" s="7" t="s">
        <v>0</v>
      </c>
      <c r="B16" s="18">
        <f>+[1]附表!B13/10</f>
        <v>1852.4939999999999</v>
      </c>
      <c r="C16" s="18">
        <f>+[1]附表!C13/10</f>
        <v>1838.2750000000001</v>
      </c>
      <c r="D16" s="18">
        <f>+[1]附表!D13/10</f>
        <v>14.21899999999987</v>
      </c>
      <c r="E16" s="33">
        <f>+[1]附表!E13</f>
        <v>0.77349689246712272</v>
      </c>
      <c r="F16" s="18">
        <f>+[1]附表!F13/10</f>
        <v>94.828999999999994</v>
      </c>
      <c r="G16" s="33">
        <f>+[1]附表!G13</f>
        <v>5.3951691590832151</v>
      </c>
      <c r="H16" s="35" t="str">
        <f>+[1]附表!H13</f>
        <v>--</v>
      </c>
    </row>
    <row r="17" spans="1:8" ht="19.149999999999999" customHeight="1" x14ac:dyDescent="0.25">
      <c r="A17" s="10" t="s">
        <v>4</v>
      </c>
      <c r="B17" s="18">
        <f>+[1]附表!B14/10</f>
        <v>63355.65</v>
      </c>
      <c r="C17" s="18">
        <f>+[1]附表!C14/10</f>
        <v>63397.561000000002</v>
      </c>
      <c r="D17" s="18">
        <f>+[1]附表!D14/10</f>
        <v>-41.910999999998602</v>
      </c>
      <c r="E17" s="33">
        <f>+[1]附表!E14</f>
        <v>-6.6108221418801905E-2</v>
      </c>
      <c r="F17" s="18">
        <f>+[1]附表!F14/10</f>
        <v>2392.6099999999997</v>
      </c>
      <c r="G17" s="33">
        <f>+[1]附表!G14</f>
        <v>3.9246894511822243</v>
      </c>
      <c r="H17" s="35">
        <f>+[1]附表!H14</f>
        <v>3.95</v>
      </c>
    </row>
    <row r="18" spans="1:8" ht="19.149999999999999" customHeight="1" x14ac:dyDescent="0.25">
      <c r="A18" s="9" t="s">
        <v>19</v>
      </c>
      <c r="B18" s="18"/>
      <c r="C18" s="18"/>
      <c r="D18" s="18"/>
      <c r="E18" s="18"/>
      <c r="F18" s="18"/>
      <c r="G18" s="18"/>
      <c r="H18" s="35"/>
    </row>
    <row r="19" spans="1:8" ht="19.149999999999999" customHeight="1" x14ac:dyDescent="0.25">
      <c r="A19" s="9" t="s">
        <v>30</v>
      </c>
      <c r="B19" s="18"/>
      <c r="C19" s="18"/>
      <c r="D19" s="18"/>
      <c r="E19" s="18"/>
      <c r="F19" s="18"/>
      <c r="G19" s="18"/>
      <c r="H19" s="35"/>
    </row>
    <row r="20" spans="1:8" ht="19.149999999999999" customHeight="1" x14ac:dyDescent="0.25">
      <c r="A20" s="7" t="s">
        <v>32</v>
      </c>
      <c r="B20" s="18">
        <f>[1]附表!B$17/10</f>
        <v>6116.1540000000005</v>
      </c>
      <c r="C20" s="18">
        <f>[1]附表!C$17/10</f>
        <v>6057.6120000000001</v>
      </c>
      <c r="D20" s="18">
        <f>[1]附表!D$17/10</f>
        <v>58.541999999999824</v>
      </c>
      <c r="E20" s="33">
        <f>[1]附表!E$17</f>
        <v>0.96642043102133313</v>
      </c>
      <c r="F20" s="18">
        <f>[1]附表!F$17/10</f>
        <v>-114.178</v>
      </c>
      <c r="G20" s="33">
        <f>[1]附表!G$17</f>
        <v>-1.83261501955273</v>
      </c>
      <c r="H20" s="35" t="str">
        <f>+[1]附表!H17</f>
        <v>--</v>
      </c>
    </row>
    <row r="21" spans="1:8" ht="19.149999999999999" customHeight="1" x14ac:dyDescent="0.25">
      <c r="A21" s="7" t="s">
        <v>34</v>
      </c>
      <c r="B21" s="18">
        <f>+[1]附表!B18/10</f>
        <v>2086.1590000000001</v>
      </c>
      <c r="C21" s="18">
        <f>+[1]附表!C18/10</f>
        <v>2072.9679999999998</v>
      </c>
      <c r="D21" s="18">
        <f>+[1]附表!D18/10</f>
        <v>13.190999999999985</v>
      </c>
      <c r="E21" s="33">
        <f>+[1]附表!E18</f>
        <v>0.63633399068388896</v>
      </c>
      <c r="F21" s="18">
        <f>+[1]附表!F18/10</f>
        <v>148.09</v>
      </c>
      <c r="G21" s="33">
        <f>+[1]附表!G18</f>
        <v>7.641110817003935</v>
      </c>
      <c r="H21" s="35" t="str">
        <f>+[1]附表!H18</f>
        <v>--</v>
      </c>
    </row>
    <row r="22" spans="1:8" ht="19.149999999999999" customHeight="1" x14ac:dyDescent="0.25">
      <c r="A22" s="7" t="s">
        <v>33</v>
      </c>
      <c r="B22" s="18">
        <f>+[1]附表!B19/10</f>
        <v>42987.758000000002</v>
      </c>
      <c r="C22" s="18">
        <f>+[1]附表!C19/10</f>
        <v>42763.065999999999</v>
      </c>
      <c r="D22" s="18">
        <f>+[1]附表!D19/10</f>
        <v>224.69200000000419</v>
      </c>
      <c r="E22" s="33">
        <f>+[1]附表!E19</f>
        <v>0.52543472911881484</v>
      </c>
      <c r="F22" s="18">
        <f>+[1]附表!F19/10</f>
        <v>3487.297</v>
      </c>
      <c r="G22" s="33">
        <f>+[1]附表!G19</f>
        <v>8.8284969636177166</v>
      </c>
      <c r="H22" s="35" t="str">
        <f>+[1]附表!H19</f>
        <v>--</v>
      </c>
    </row>
    <row r="23" spans="1:8" ht="19.149999999999999" customHeight="1" x14ac:dyDescent="0.25">
      <c r="A23" s="10" t="s">
        <v>4</v>
      </c>
      <c r="B23" s="18">
        <f>+[1]附表!B20/10</f>
        <v>51190.071000000004</v>
      </c>
      <c r="C23" s="18">
        <f>+[1]附表!C20/10</f>
        <v>50893.646000000001</v>
      </c>
      <c r="D23" s="18">
        <f>+[1]附表!D20/10</f>
        <v>296.42500000000001</v>
      </c>
      <c r="E23" s="33">
        <f>+[1]附表!E20</f>
        <v>0.58244009478118353</v>
      </c>
      <c r="F23" s="18">
        <f>+[1]附表!F20/10</f>
        <v>3521.2089999999998</v>
      </c>
      <c r="G23" s="33">
        <f>+[1]附表!G20</f>
        <v>7.3868115416726328</v>
      </c>
      <c r="H23" s="35">
        <f>+[1]附表!H20</f>
        <v>7.4</v>
      </c>
    </row>
    <row r="24" spans="1:8" ht="19.149999999999999" customHeight="1" x14ac:dyDescent="0.25">
      <c r="A24" s="9" t="s">
        <v>31</v>
      </c>
      <c r="B24" s="17"/>
      <c r="C24" s="17"/>
      <c r="D24" s="17"/>
      <c r="E24" s="17"/>
      <c r="F24" s="17"/>
      <c r="G24" s="17"/>
      <c r="H24" s="37"/>
    </row>
    <row r="25" spans="1:8" ht="19.149999999999999" customHeight="1" x14ac:dyDescent="0.25">
      <c r="A25" s="7" t="s">
        <v>32</v>
      </c>
      <c r="B25" s="17">
        <f>[1]附表!B$22/10</f>
        <v>6068.1900000000005</v>
      </c>
      <c r="C25" s="17">
        <f>[1]附表!C$22/10</f>
        <v>6008.3789999999999</v>
      </c>
      <c r="D25" s="17">
        <f>[1]附表!D$22/10</f>
        <v>59.811000000000057</v>
      </c>
      <c r="E25" s="41">
        <f>[1]附表!E$22</f>
        <v>0.99545984033297497</v>
      </c>
      <c r="F25" s="17">
        <f>[1]附表!F$22/10</f>
        <v>-118.31700000000001</v>
      </c>
      <c r="G25" s="41">
        <f>[1]附表!G$22</f>
        <v>-1.9125008668057759</v>
      </c>
      <c r="H25" s="35" t="str">
        <f>+[1]附表!H22</f>
        <v>--</v>
      </c>
    </row>
    <row r="26" spans="1:8" ht="19.149999999999999" customHeight="1" x14ac:dyDescent="0.25">
      <c r="A26" s="7" t="s">
        <v>34</v>
      </c>
      <c r="B26" s="18">
        <f>+[1]附表!B23/10</f>
        <v>2081.8159999999998</v>
      </c>
      <c r="C26" s="18">
        <f>+[1]附表!C23/10</f>
        <v>2068.9780000000001</v>
      </c>
      <c r="D26" s="18">
        <f>+[1]附表!D23/10</f>
        <v>12.838000000000102</v>
      </c>
      <c r="E26" s="33">
        <f>+[1]附表!E23</f>
        <v>0.62049958965247576</v>
      </c>
      <c r="F26" s="18">
        <f>+[1]附表!F23/10</f>
        <v>148.03299999999999</v>
      </c>
      <c r="G26" s="33">
        <f>+[1]附表!G23</f>
        <v>7.6550988399422275</v>
      </c>
      <c r="H26" s="35" t="str">
        <f>+[1]附表!H23</f>
        <v>--</v>
      </c>
    </row>
    <row r="27" spans="1:8" ht="19.149999999999999" customHeight="1" x14ac:dyDescent="0.25">
      <c r="A27" s="7" t="s">
        <v>33</v>
      </c>
      <c r="B27" s="18">
        <f>+[1]附表!B24/10</f>
        <v>43314.538</v>
      </c>
      <c r="C27" s="18">
        <f>+[1]附表!C24/10</f>
        <v>43143.966</v>
      </c>
      <c r="D27" s="18">
        <f>+[1]附表!D24/10</f>
        <v>170.57200000000302</v>
      </c>
      <c r="E27" s="33">
        <f>+[1]附表!E24</f>
        <v>0.39535540149461457</v>
      </c>
      <c r="F27" s="18">
        <f>+[1]附表!F24/10</f>
        <v>3464.8</v>
      </c>
      <c r="G27" s="33">
        <f>+[1]附表!G24</f>
        <v>8.6946619322817131</v>
      </c>
      <c r="H27" s="35" t="str">
        <f>+[1]附表!H24</f>
        <v>--</v>
      </c>
    </row>
    <row r="28" spans="1:8" ht="19.149999999999999" customHeight="1" x14ac:dyDescent="0.25">
      <c r="A28" s="39" t="s">
        <v>4</v>
      </c>
      <c r="B28" s="26">
        <f>+[1]附表!B25/10</f>
        <v>51464.544000000002</v>
      </c>
      <c r="C28" s="26">
        <f>+[1]附表!C25/10</f>
        <v>51221.322999999997</v>
      </c>
      <c r="D28" s="26">
        <f>+[1]附表!D25/10</f>
        <v>243.22100000000211</v>
      </c>
      <c r="E28" s="34">
        <f>+[1]附表!E25</f>
        <v>0.47484326010087635</v>
      </c>
      <c r="F28" s="26">
        <f>+[1]附表!F25/10</f>
        <v>3494.5160000000005</v>
      </c>
      <c r="G28" s="34">
        <f>+[1]附表!G25</f>
        <v>7.284790411212601</v>
      </c>
      <c r="H28" s="38" t="str">
        <f>+[1]附表!H25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36</v>
      </c>
    </row>
    <row r="31" spans="1:8" ht="18" customHeight="1" x14ac:dyDescent="0.25">
      <c r="A31" s="12" t="s">
        <v>25</v>
      </c>
    </row>
    <row r="32" spans="1:8" ht="16.5" customHeight="1" x14ac:dyDescent="0.25">
      <c r="A32" s="1" t="s">
        <v>20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">
      <c r="A33" s="2" t="s">
        <v>23</v>
      </c>
      <c r="E33" s="16"/>
      <c r="F33" s="23"/>
      <c r="G33" s="16"/>
      <c r="H33" s="16"/>
    </row>
    <row r="34" spans="1:8" s="11" customFormat="1" ht="16.5" customHeight="1" x14ac:dyDescent="0.2">
      <c r="A34" s="11" t="s">
        <v>26</v>
      </c>
      <c r="E34" s="16"/>
      <c r="F34" s="23"/>
      <c r="G34" s="16"/>
      <c r="H34" s="16"/>
    </row>
    <row r="35" spans="1:8" s="11" customFormat="1" ht="18" customHeight="1" x14ac:dyDescent="0.2">
      <c r="A35" s="1" t="s">
        <v>21</v>
      </c>
      <c r="E35" s="16"/>
      <c r="F35" s="23"/>
      <c r="G35" s="16"/>
      <c r="H35" s="16"/>
    </row>
    <row r="36" spans="1:8" s="11" customFormat="1" ht="18" customHeight="1" x14ac:dyDescent="0.2">
      <c r="A36" s="12" t="s">
        <v>1</v>
      </c>
      <c r="E36" s="16"/>
      <c r="F36" s="23"/>
      <c r="G36" s="16"/>
      <c r="H36" s="16"/>
    </row>
    <row r="37" spans="1:8" s="11" customFormat="1" ht="18" customHeight="1" x14ac:dyDescent="0.2">
      <c r="A37" s="12" t="s">
        <v>22</v>
      </c>
      <c r="E37" s="16"/>
      <c r="F37" s="23"/>
      <c r="G37" s="16"/>
      <c r="H37" s="16"/>
    </row>
    <row r="38" spans="1:8" s="11" customFormat="1" ht="16.5" customHeight="1" x14ac:dyDescent="0.2">
      <c r="A38" s="1" t="s">
        <v>37</v>
      </c>
      <c r="E38" s="16"/>
      <c r="F38" s="23"/>
      <c r="G38" s="16"/>
      <c r="H38" s="16"/>
    </row>
    <row r="39" spans="1:8" s="11" customFormat="1" ht="17.649999999999999" customHeight="1" x14ac:dyDescent="0.2">
      <c r="A39" s="1" t="s">
        <v>24</v>
      </c>
      <c r="E39" s="16"/>
      <c r="F39" s="23"/>
      <c r="G39" s="16"/>
      <c r="H39" s="16"/>
    </row>
    <row r="40" spans="1:8" s="11" customFormat="1" ht="18" customHeight="1" x14ac:dyDescent="0.25">
      <c r="A40" s="1" t="s">
        <v>38</v>
      </c>
      <c r="B40" s="3"/>
      <c r="C40" s="3"/>
      <c r="D40" s="3"/>
      <c r="E40" s="15"/>
      <c r="F40" s="22"/>
      <c r="G40" s="15"/>
      <c r="H40" s="15"/>
    </row>
    <row r="42" spans="1:8" hidden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李佳盈</cp:lastModifiedBy>
  <cp:lastPrinted>2024-06-19T07:06:53Z</cp:lastPrinted>
  <dcterms:created xsi:type="dcterms:W3CDTF">2001-05-22T02:45:24Z</dcterms:created>
  <dcterms:modified xsi:type="dcterms:W3CDTF">2025-04-23T02:39:09Z</dcterms:modified>
</cp:coreProperties>
</file>