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s$\FS\15_新聞稿\金融情況新聞稿\"/>
    </mc:Choice>
  </mc:AlternateContent>
  <bookViews>
    <workbookView xWindow="0" yWindow="0" windowWidth="28800" windowHeight="11592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9" i="5" l="1"/>
  <c r="C9" i="5"/>
  <c r="D9" i="5"/>
  <c r="E9" i="5"/>
  <c r="F9" i="5"/>
  <c r="G9" i="5"/>
  <c r="H9" i="5"/>
  <c r="B10" i="5"/>
  <c r="C10" i="5"/>
  <c r="D10" i="5"/>
  <c r="E10" i="5"/>
  <c r="F10" i="5"/>
  <c r="G10" i="5"/>
  <c r="H10" i="5"/>
  <c r="B11" i="5"/>
  <c r="C11" i="5"/>
  <c r="D11" i="5"/>
  <c r="E11" i="5"/>
  <c r="F11" i="5"/>
  <c r="G11" i="5"/>
  <c r="H11" i="5"/>
  <c r="B14" i="5"/>
  <c r="C14" i="5"/>
  <c r="D14" i="5"/>
  <c r="E14" i="5"/>
  <c r="F14" i="5"/>
  <c r="G14" i="5"/>
  <c r="H14" i="5"/>
  <c r="B15" i="5"/>
  <c r="C15" i="5"/>
  <c r="D15" i="5"/>
  <c r="E15" i="5"/>
  <c r="F15" i="5"/>
  <c r="G15" i="5"/>
  <c r="H15" i="5"/>
  <c r="B16" i="5"/>
  <c r="C16" i="5"/>
  <c r="D16" i="5"/>
  <c r="E16" i="5"/>
  <c r="F16" i="5"/>
  <c r="G16" i="5"/>
  <c r="H16" i="5"/>
  <c r="B17" i="5"/>
  <c r="C17" i="5"/>
  <c r="D17" i="5"/>
  <c r="E17" i="5"/>
  <c r="F17" i="5"/>
  <c r="G17" i="5"/>
  <c r="H17" i="5"/>
  <c r="B20" i="5"/>
  <c r="C20" i="5"/>
  <c r="D20" i="5"/>
  <c r="E20" i="5"/>
  <c r="F20" i="5"/>
  <c r="G20" i="5"/>
  <c r="H20" i="5"/>
  <c r="B21" i="5"/>
  <c r="C21" i="5"/>
  <c r="D21" i="5"/>
  <c r="E21" i="5"/>
  <c r="F21" i="5"/>
  <c r="G21" i="5"/>
  <c r="H21" i="5"/>
  <c r="B22" i="5"/>
  <c r="C22" i="5"/>
  <c r="D22" i="5"/>
  <c r="E22" i="5"/>
  <c r="F22" i="5"/>
  <c r="G22" i="5"/>
  <c r="H22" i="5"/>
  <c r="B23" i="5"/>
  <c r="C23" i="5"/>
  <c r="D23" i="5"/>
  <c r="E23" i="5"/>
  <c r="F23" i="5"/>
  <c r="G23" i="5"/>
  <c r="H23" i="5"/>
  <c r="B25" i="5"/>
  <c r="C25" i="5"/>
  <c r="D25" i="5"/>
  <c r="E25" i="5"/>
  <c r="F25" i="5"/>
  <c r="G25" i="5"/>
  <c r="H25" i="5"/>
  <c r="B26" i="5"/>
  <c r="C26" i="5"/>
  <c r="D26" i="5"/>
  <c r="E26" i="5"/>
  <c r="F26" i="5"/>
  <c r="G26" i="5"/>
  <c r="H26" i="5"/>
  <c r="B27" i="5"/>
  <c r="C27" i="5"/>
  <c r="D27" i="5"/>
  <c r="E27" i="5"/>
  <c r="F27" i="5"/>
  <c r="G27" i="5"/>
  <c r="H27" i="5"/>
  <c r="H28" i="5" l="1"/>
  <c r="G28" i="5"/>
  <c r="F28" i="5"/>
  <c r="E28" i="5"/>
  <c r="D28" i="5"/>
  <c r="C28" i="5"/>
  <c r="B28" i="5"/>
</calcChain>
</file>

<file path=xl/sharedStrings.xml><?xml version="1.0" encoding="utf-8"?>
<sst xmlns="http://schemas.openxmlformats.org/spreadsheetml/2006/main" count="48" uniqueCount="42">
  <si>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</si>
  <si>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</si>
  <si>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</si>
  <si>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</si>
  <si>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Total</t>
    <phoneticPr fontId="1" type="noConversion"/>
  </si>
  <si>
    <t xml:space="preserve">   (average of daily figures)</t>
    <phoneticPr fontId="2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</si>
  <si>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</si>
  <si>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</si>
  <si>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</si>
  <si>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</si>
  <si>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</si>
  <si>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</si>
  <si>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</si>
  <si>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</si>
  <si>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</si>
  <si>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</si>
  <si>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</si>
  <si>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</si>
  <si>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</si>
  <si>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</si>
  <si>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t>2. M1B includes currency held by the general public and deposit money; M2 includes M1B and quasi-money.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</si>
  <si>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</si>
  <si>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</si>
  <si>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</si>
  <si>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</si>
  <si>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</si>
  <si>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</si>
  <si>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 xml:space="preserve">    M2 (average of daily figures)</t>
    <phoneticPr fontId="1" type="noConversion"/>
  </si>
  <si>
    <t xml:space="preserve">    M1B (average of daily figures)</t>
    <phoneticPr fontId="1" type="noConversion"/>
  </si>
  <si>
    <t>3. Deposits (end of month)</t>
    <phoneticPr fontId="1" type="noConversion"/>
  </si>
  <si>
    <t xml:space="preserve">   (1) Measured on a cost basis</t>
    <phoneticPr fontId="1" type="noConversion"/>
  </si>
  <si>
    <t xml:space="preserve">   (2) Measured at fair value</t>
    <phoneticPr fontId="1" type="noConversion"/>
  </si>
  <si>
    <t xml:space="preserve">         Claims on government</t>
    <phoneticPr fontId="1" type="noConversion"/>
  </si>
  <si>
    <r>
      <t xml:space="preserve"> 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</si>
  <si>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 xml:space="preserve">         Claims on government enterprises</t>
    <phoneticPr fontId="1" type="noConversion"/>
  </si>
  <si>
    <t xml:space="preserve">          Unit: NTD Billions</t>
    <phoneticPr fontId="1" type="noConversion"/>
  </si>
  <si>
    <t xml:space="preserve">1. The data on deposits, loans and investments in this table refer to the data collected from monetary financial institutions, which include domestic banks, local branches of foreign and mainland  </t>
    <phoneticPr fontId="1" type="noConversion"/>
  </si>
  <si>
    <t>5. Loans and investments have included investments and reverse repurchase agreements of money market mutual funds since Oct. 2004.</t>
    <phoneticPr fontId="1" type="noConversion"/>
  </si>
  <si>
    <t>7. Figues may not add up to the total due to rounding.</t>
    <phoneticPr fontId="1" type="noConversion"/>
  </si>
  <si>
    <t>February 2024</t>
    <phoneticPr fontId="2" type="noConversion"/>
  </si>
  <si>
    <t xml:space="preserve"> March 2024</t>
    <phoneticPr fontId="2" type="noConversion"/>
  </si>
  <si>
    <t>March 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</si>
</sst>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1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</sheetNames>
    <sheetDataSet>
      <sheetData sheetId="0">
        <row r="7">
          <cell r="B7">
            <v>274026.25</v>
          </cell>
          <cell r="C7">
            <v>271791.13</v>
          </cell>
          <cell r="D7">
            <v>2235.1199999999953</v>
          </cell>
          <cell r="E7">
            <v>0.82236679320623896</v>
          </cell>
          <cell r="F7">
            <v>13997.72</v>
          </cell>
          <cell r="G7">
            <v>5.3831477645933701</v>
          </cell>
          <cell r="H7">
            <v>5.33</v>
          </cell>
        </row>
        <row r="8">
          <cell r="B8">
            <v>622798.77</v>
          </cell>
          <cell r="C8">
            <v>617540.6</v>
          </cell>
          <cell r="D8">
            <v>5258.1700000000419</v>
          </cell>
          <cell r="E8">
            <v>0.85146952281356081</v>
          </cell>
          <cell r="F8">
            <v>36098.83</v>
          </cell>
          <cell r="G8">
            <v>6.152860694003139</v>
          </cell>
          <cell r="H8">
            <v>6.12</v>
          </cell>
        </row>
        <row r="9">
          <cell r="B9">
            <v>32675.39</v>
          </cell>
          <cell r="C9">
            <v>33995.25</v>
          </cell>
          <cell r="D9">
            <v>-1319.8600000000006</v>
          </cell>
          <cell r="E9">
            <v>-3.8824835822651695</v>
          </cell>
          <cell r="F9">
            <v>2072.08</v>
          </cell>
          <cell r="G9">
            <v>6.7707708741309354</v>
          </cell>
          <cell r="H9">
            <v>4.63</v>
          </cell>
        </row>
        <row r="11">
          <cell r="B11">
            <v>242217.22</v>
          </cell>
          <cell r="C11">
            <v>239808.91</v>
          </cell>
          <cell r="D11">
            <v>2408.3099999999977</v>
          </cell>
          <cell r="E11">
            <v>1.0042621018543474</v>
          </cell>
          <cell r="F11">
            <v>13180.34</v>
          </cell>
          <cell r="G11">
            <v>5.7546802069605558</v>
          </cell>
          <cell r="H11" t="str">
            <v>--</v>
          </cell>
        </row>
        <row r="12">
          <cell r="B12">
            <v>349836.78</v>
          </cell>
          <cell r="C12">
            <v>347227.7</v>
          </cell>
          <cell r="D12">
            <v>2609.0800000000163</v>
          </cell>
          <cell r="E12">
            <v>0.75140318586333987</v>
          </cell>
          <cell r="F12">
            <v>22877.87</v>
          </cell>
          <cell r="G12">
            <v>6.9971697666841379</v>
          </cell>
          <cell r="H12" t="str">
            <v>--</v>
          </cell>
        </row>
        <row r="13">
          <cell r="B13">
            <v>17569.87</v>
          </cell>
          <cell r="C13">
            <v>16944.34</v>
          </cell>
          <cell r="D13">
            <v>625.52999999999884</v>
          </cell>
          <cell r="E13">
            <v>3.6916752142603371</v>
          </cell>
          <cell r="F13">
            <v>1367.18</v>
          </cell>
          <cell r="G13">
            <v>8.4379815944142607</v>
          </cell>
          <cell r="H13" t="str">
            <v>--</v>
          </cell>
        </row>
        <row r="14">
          <cell r="B14">
            <v>609623.87</v>
          </cell>
          <cell r="C14">
            <v>603980.94999999995</v>
          </cell>
          <cell r="D14">
            <v>5642.9200000000419</v>
          </cell>
          <cell r="E14">
            <v>0.93428774533368975</v>
          </cell>
          <cell r="F14">
            <v>37425.39</v>
          </cell>
          <cell r="G14">
            <v>6.54063079650264</v>
          </cell>
          <cell r="H14">
            <v>6.41</v>
          </cell>
        </row>
        <row r="17">
          <cell r="B17">
            <v>62305.68</v>
          </cell>
          <cell r="C17">
            <v>62000.72</v>
          </cell>
          <cell r="D17">
            <v>304.95999999999913</v>
          </cell>
          <cell r="E17">
            <v>0.49186525575832024</v>
          </cell>
          <cell r="F17">
            <v>1343.43</v>
          </cell>
          <cell r="G17">
            <v>2.2037080324299052</v>
          </cell>
          <cell r="H17" t="str">
            <v>--</v>
          </cell>
        </row>
        <row r="18">
          <cell r="B18">
            <v>19380.689999999999</v>
          </cell>
          <cell r="C18">
            <v>18952.84</v>
          </cell>
          <cell r="D18">
            <v>427.84999999999854</v>
          </cell>
          <cell r="E18">
            <v>2.2574453221786288</v>
          </cell>
          <cell r="F18">
            <v>762.09</v>
          </cell>
          <cell r="G18">
            <v>4.0931648996165126</v>
          </cell>
          <cell r="H18" t="str">
            <v>--</v>
          </cell>
        </row>
        <row r="19">
          <cell r="B19">
            <v>394946.27</v>
          </cell>
          <cell r="C19">
            <v>391675.19</v>
          </cell>
          <cell r="D19">
            <v>3271.0800000000163</v>
          </cell>
          <cell r="E19">
            <v>0.83515118739075611</v>
          </cell>
          <cell r="F19">
            <v>30321.72</v>
          </cell>
          <cell r="G19">
            <v>8.3158745070785827</v>
          </cell>
          <cell r="H19" t="str">
            <v>--</v>
          </cell>
        </row>
        <row r="20">
          <cell r="B20">
            <v>476632.64</v>
          </cell>
          <cell r="C20">
            <v>472628.75</v>
          </cell>
          <cell r="D20">
            <v>4003.890000000014</v>
          </cell>
          <cell r="E20">
            <v>0.84715328891862796</v>
          </cell>
          <cell r="F20">
            <v>32427.24</v>
          </cell>
          <cell r="G20">
            <v>7.3000553347618018</v>
          </cell>
          <cell r="H20">
            <v>7.22</v>
          </cell>
        </row>
        <row r="22">
          <cell r="B22">
            <v>61867.43</v>
          </cell>
          <cell r="C22">
            <v>61714.28</v>
          </cell>
          <cell r="D22">
            <v>153.15000000000146</v>
          </cell>
          <cell r="E22">
            <v>0.24815974519997641</v>
          </cell>
          <cell r="F22">
            <v>1280.71</v>
          </cell>
          <cell r="G22">
            <v>2.1138460705580364</v>
          </cell>
          <cell r="H22" t="str">
            <v>--</v>
          </cell>
        </row>
        <row r="23">
          <cell r="B23">
            <v>19337.830000000002</v>
          </cell>
          <cell r="C23">
            <v>18918.96</v>
          </cell>
          <cell r="D23">
            <v>418.87000000000262</v>
          </cell>
          <cell r="E23">
            <v>2.2140223352657862</v>
          </cell>
          <cell r="F23">
            <v>746.6</v>
          </cell>
          <cell r="G23">
            <v>4.0158719998623003</v>
          </cell>
          <cell r="H23" t="str">
            <v>--</v>
          </cell>
        </row>
        <row r="24">
          <cell r="B24">
            <v>398439.04</v>
          </cell>
          <cell r="C24">
            <v>394755.42</v>
          </cell>
          <cell r="D24">
            <v>3683.6199999999953</v>
          </cell>
          <cell r="E24">
            <v>0.93313981604103113</v>
          </cell>
          <cell r="F24">
            <v>31698.69</v>
          </cell>
          <cell r="G24">
            <v>8.6433603501769039</v>
          </cell>
          <cell r="H24" t="str">
            <v>--</v>
          </cell>
        </row>
        <row r="25">
          <cell r="B25">
            <v>479644.3</v>
          </cell>
          <cell r="C25">
            <v>475388.66</v>
          </cell>
          <cell r="D25">
            <v>4255.640000000014</v>
          </cell>
          <cell r="E25">
            <v>0.89519173637839822</v>
          </cell>
          <cell r="F25">
            <v>33726</v>
          </cell>
          <cell r="G25">
            <v>7.5632688768323701</v>
          </cell>
          <cell r="H25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A11" sqref="A11"/>
    </sheetView>
  </sheetViews>
  <sheetFormatPr defaultColWidth="8.88671875" defaultRowHeight="15.6" x14ac:dyDescent="0.3"/>
  <cols>
    <col min="1" max="1" width="37.6640625" style="3" customWidth="1"/>
    <col min="2" max="2" width="16.44140625" style="3" bestFit="1" customWidth="1"/>
    <col min="3" max="3" width="15.33203125" style="3" customWidth="1"/>
    <col min="4" max="4" width="12.88671875" style="3" customWidth="1"/>
    <col min="5" max="5" width="12.88671875" style="15" customWidth="1"/>
    <col min="6" max="6" width="11.77734375" style="22" customWidth="1"/>
    <col min="7" max="7" width="11.21875" style="15" customWidth="1"/>
    <col min="8" max="8" width="11" style="15" customWidth="1"/>
    <col min="9" max="16384" width="8.88671875" style="3"/>
  </cols>
  <sheetData>
    <row r="1" spans="1:8" ht="22.95" customHeight="1" x14ac:dyDescent="0.4">
      <c r="A1" s="42" t="s">
        <v>3</v>
      </c>
      <c r="B1" s="42"/>
      <c r="C1" s="42"/>
      <c r="D1" s="42"/>
      <c r="E1" s="42"/>
      <c r="F1" s="42"/>
      <c r="G1" s="42"/>
      <c r="H1" s="42"/>
    </row>
    <row r="2" spans="1:8" ht="24.45" customHeight="1" x14ac:dyDescent="0.4">
      <c r="A2" s="42" t="s">
        <v>15</v>
      </c>
      <c r="B2" s="42"/>
      <c r="C2" s="42"/>
      <c r="D2" s="42"/>
      <c r="E2" s="42"/>
      <c r="F2" s="42"/>
      <c r="G2" s="42"/>
      <c r="H2" s="42"/>
    </row>
    <row r="3" spans="1:8" ht="18" customHeight="1" x14ac:dyDescent="0.35">
      <c r="A3" s="43" t="s">
        <v>40</v>
      </c>
      <c r="B3" s="44"/>
      <c r="C3" s="44"/>
      <c r="D3" s="44"/>
      <c r="E3" s="44"/>
      <c r="F3" s="44"/>
      <c r="G3" s="44"/>
      <c r="H3" s="44"/>
    </row>
    <row r="4" spans="1:8" ht="13.95" customHeight="1" x14ac:dyDescent="0.3">
      <c r="A4" s="4"/>
      <c r="B4" s="4"/>
      <c r="C4" s="4"/>
      <c r="D4" s="4"/>
      <c r="E4" s="14"/>
      <c r="F4" s="20"/>
      <c r="G4" s="50" t="s">
        <v>35</v>
      </c>
      <c r="H4" s="51"/>
    </row>
    <row r="5" spans="1:8" ht="42" customHeight="1" x14ac:dyDescent="0.3">
      <c r="A5" s="5"/>
      <c r="B5" s="47" t="s">
        <v>6</v>
      </c>
      <c r="C5" s="47"/>
      <c r="D5" s="47" t="s">
        <v>7</v>
      </c>
      <c r="E5" s="47"/>
      <c r="F5" s="49" t="s">
        <v>8</v>
      </c>
      <c r="G5" s="49"/>
      <c r="H5" s="49"/>
    </row>
    <row r="6" spans="1:8" ht="23.85" customHeight="1" x14ac:dyDescent="0.3">
      <c r="A6" s="25"/>
      <c r="B6" s="45" t="s">
        <v>41</v>
      </c>
      <c r="C6" s="45" t="s">
        <v>39</v>
      </c>
      <c r="D6" s="47" t="s">
        <v>9</v>
      </c>
      <c r="E6" s="48" t="s">
        <v>10</v>
      </c>
      <c r="F6" s="49" t="s">
        <v>11</v>
      </c>
      <c r="G6" s="49"/>
      <c r="H6" s="52" t="s">
        <v>12</v>
      </c>
    </row>
    <row r="7" spans="1:8" ht="23.85" customHeight="1" x14ac:dyDescent="0.3">
      <c r="A7" s="6"/>
      <c r="B7" s="46"/>
      <c r="C7" s="46"/>
      <c r="D7" s="47"/>
      <c r="E7" s="48"/>
      <c r="F7" s="21" t="s">
        <v>9</v>
      </c>
      <c r="G7" s="40" t="s">
        <v>13</v>
      </c>
      <c r="H7" s="52"/>
    </row>
    <row r="8" spans="1:8" ht="19.2" customHeight="1" x14ac:dyDescent="0.3">
      <c r="A8" s="9" t="s">
        <v>16</v>
      </c>
      <c r="B8" s="27"/>
      <c r="C8" s="27"/>
      <c r="D8" s="28"/>
      <c r="E8" s="29"/>
      <c r="F8" s="30"/>
      <c r="G8" s="31"/>
      <c r="H8" s="32"/>
    </row>
    <row r="9" spans="1:8" ht="19.2" customHeight="1" x14ac:dyDescent="0.3">
      <c r="A9" s="8" t="s">
        <v>28</v>
      </c>
      <c r="B9" s="18">
        <f>+[1]附表!B7/10</f>
        <v>27402.625</v>
      </c>
      <c r="C9" s="18">
        <f>+[1]附表!C7/10</f>
        <v>27179.113000000001</v>
      </c>
      <c r="D9" s="18">
        <f>+[1]附表!D7/10</f>
        <v>223.51199999999955</v>
      </c>
      <c r="E9" s="33">
        <f>+[1]附表!E7</f>
        <v>0.82236679320623896</v>
      </c>
      <c r="F9" s="18">
        <f>+[1]附表!F7/10</f>
        <v>1399.7719999999999</v>
      </c>
      <c r="G9" s="33">
        <f>+[1]附表!G7</f>
        <v>5.3831477645933701</v>
      </c>
      <c r="H9" s="35">
        <f>+[1]附表!H7</f>
        <v>5.33</v>
      </c>
    </row>
    <row r="10" spans="1:8" ht="19.2" customHeight="1" x14ac:dyDescent="0.3">
      <c r="A10" s="8" t="s">
        <v>27</v>
      </c>
      <c r="B10" s="18">
        <f>+[1]附表!B8/10</f>
        <v>62279.877</v>
      </c>
      <c r="C10" s="18">
        <f>+[1]附表!C8/10</f>
        <v>61754.06</v>
      </c>
      <c r="D10" s="18">
        <f>+[1]附表!D8/10</f>
        <v>525.81700000000421</v>
      </c>
      <c r="E10" s="33">
        <f>+[1]附表!E8</f>
        <v>0.85146952281356081</v>
      </c>
      <c r="F10" s="18">
        <f>+[1]附表!F8/10</f>
        <v>3609.8830000000003</v>
      </c>
      <c r="G10" s="33">
        <f>+[1]附表!G8</f>
        <v>6.152860694003139</v>
      </c>
      <c r="H10" s="35">
        <f>+[1]附表!H8</f>
        <v>6.12</v>
      </c>
    </row>
    <row r="11" spans="1:8" s="4" customFormat="1" ht="19.2" customHeight="1" x14ac:dyDescent="0.3">
      <c r="A11" s="24" t="s">
        <v>14</v>
      </c>
      <c r="B11" s="18">
        <f>[1]附表!B$9/10</f>
        <v>3267.5389999999998</v>
      </c>
      <c r="C11" s="18">
        <f>[1]附表!C$9/10</f>
        <v>3399.5250000000001</v>
      </c>
      <c r="D11" s="18">
        <f>[1]附表!D$9/10</f>
        <v>-131.98600000000005</v>
      </c>
      <c r="E11" s="33">
        <f>[1]附表!$E$9</f>
        <v>-3.8824835822651695</v>
      </c>
      <c r="F11" s="18">
        <f>[1]附表!F$9/10</f>
        <v>207.208</v>
      </c>
      <c r="G11" s="33">
        <f>+[1]附表!G9</f>
        <v>6.7707708741309354</v>
      </c>
      <c r="H11" s="35">
        <f>+[1]附表!H9</f>
        <v>4.63</v>
      </c>
    </row>
    <row r="12" spans="1:8" s="4" customFormat="1" ht="19.2" customHeight="1" x14ac:dyDescent="0.3">
      <c r="A12" s="24" t="s">
        <v>5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3">
      <c r="A13" s="9" t="s">
        <v>29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3">
      <c r="A14" s="7" t="s">
        <v>17</v>
      </c>
      <c r="B14" s="18">
        <f>[1]附表!B$11/10</f>
        <v>24221.722000000002</v>
      </c>
      <c r="C14" s="18">
        <f>[1]附表!C$11/10</f>
        <v>23980.891</v>
      </c>
      <c r="D14" s="18">
        <f>[1]附表!D$11/10</f>
        <v>240.83099999999976</v>
      </c>
      <c r="E14" s="33">
        <f>[1]附表!E$11</f>
        <v>1.0042621018543474</v>
      </c>
      <c r="F14" s="18">
        <f>[1]附表!F$11/10</f>
        <v>1318.0340000000001</v>
      </c>
      <c r="G14" s="33">
        <f>[1]附表!G$11</f>
        <v>5.7546802069605558</v>
      </c>
      <c r="H14" s="35" t="str">
        <f>+[1]附表!H11</f>
        <v>--</v>
      </c>
    </row>
    <row r="15" spans="1:8" ht="19.2" customHeight="1" x14ac:dyDescent="0.3">
      <c r="A15" s="7" t="s">
        <v>18</v>
      </c>
      <c r="B15" s="18">
        <f>+[1]附表!B12/10</f>
        <v>34983.678</v>
      </c>
      <c r="C15" s="18">
        <f>+[1]附表!C12/10</f>
        <v>34722.770000000004</v>
      </c>
      <c r="D15" s="18">
        <f>+[1]附表!D12/10</f>
        <v>260.90800000000161</v>
      </c>
      <c r="E15" s="33">
        <f>+[1]附表!E12</f>
        <v>0.75140318586333987</v>
      </c>
      <c r="F15" s="18">
        <f>+[1]附表!F12/10</f>
        <v>2287.7869999999998</v>
      </c>
      <c r="G15" s="33">
        <f>+[1]附表!G12</f>
        <v>6.9971697666841379</v>
      </c>
      <c r="H15" s="35" t="str">
        <f>+[1]附表!H12</f>
        <v>--</v>
      </c>
    </row>
    <row r="16" spans="1:8" ht="19.2" customHeight="1" x14ac:dyDescent="0.3">
      <c r="A16" s="7" t="s">
        <v>0</v>
      </c>
      <c r="B16" s="18">
        <f>+[1]附表!B13/10</f>
        <v>1756.9869999999999</v>
      </c>
      <c r="C16" s="18">
        <f>+[1]附表!C13/10</f>
        <v>1694.434</v>
      </c>
      <c r="D16" s="18">
        <f>+[1]附表!D13/10</f>
        <v>62.552999999999884</v>
      </c>
      <c r="E16" s="33">
        <f>+[1]附表!E13</f>
        <v>3.6916752142603371</v>
      </c>
      <c r="F16" s="18">
        <f>+[1]附表!F13/10</f>
        <v>136.71800000000002</v>
      </c>
      <c r="G16" s="33">
        <f>+[1]附表!G13</f>
        <v>8.4379815944142607</v>
      </c>
      <c r="H16" s="35" t="str">
        <f>+[1]附表!H13</f>
        <v>--</v>
      </c>
    </row>
    <row r="17" spans="1:8" ht="19.2" customHeight="1" x14ac:dyDescent="0.3">
      <c r="A17" s="10" t="s">
        <v>4</v>
      </c>
      <c r="B17" s="18">
        <f>+[1]附表!B14/10</f>
        <v>60962.387000000002</v>
      </c>
      <c r="C17" s="18">
        <f>+[1]附表!C14/10</f>
        <v>60398.094999999994</v>
      </c>
      <c r="D17" s="18">
        <f>+[1]附表!D14/10</f>
        <v>564.29200000000424</v>
      </c>
      <c r="E17" s="33">
        <f>+[1]附表!E14</f>
        <v>0.93428774533368975</v>
      </c>
      <c r="F17" s="18">
        <f>+[1]附表!F14/10</f>
        <v>3742.5389999999998</v>
      </c>
      <c r="G17" s="33">
        <f>+[1]附表!G14</f>
        <v>6.54063079650264</v>
      </c>
      <c r="H17" s="35">
        <f>+[1]附表!H14</f>
        <v>6.41</v>
      </c>
    </row>
    <row r="18" spans="1:8" ht="19.2" customHeight="1" x14ac:dyDescent="0.3">
      <c r="A18" s="9" t="s">
        <v>19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3">
      <c r="A19" s="9" t="s">
        <v>30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3">
      <c r="A20" s="7" t="s">
        <v>32</v>
      </c>
      <c r="B20" s="18">
        <f>[1]附表!B$17/10</f>
        <v>6230.5680000000002</v>
      </c>
      <c r="C20" s="18">
        <f>[1]附表!C$17/10</f>
        <v>6200.0720000000001</v>
      </c>
      <c r="D20" s="18">
        <f>[1]附表!D$17/10</f>
        <v>30.495999999999913</v>
      </c>
      <c r="E20" s="33">
        <f>[1]附表!E$17</f>
        <v>0.49186525575832024</v>
      </c>
      <c r="F20" s="18">
        <f>[1]附表!F$17/10</f>
        <v>134.34300000000002</v>
      </c>
      <c r="G20" s="33">
        <f>[1]附表!G$17</f>
        <v>2.2037080324299052</v>
      </c>
      <c r="H20" s="35" t="str">
        <f>+[1]附表!H17</f>
        <v>--</v>
      </c>
    </row>
    <row r="21" spans="1:8" ht="19.2" customHeight="1" x14ac:dyDescent="0.3">
      <c r="A21" s="7" t="s">
        <v>34</v>
      </c>
      <c r="B21" s="18">
        <f>+[1]附表!B18/10</f>
        <v>1938.069</v>
      </c>
      <c r="C21" s="18">
        <f>+[1]附表!C18/10</f>
        <v>1895.2840000000001</v>
      </c>
      <c r="D21" s="18">
        <f>+[1]附表!D18/10</f>
        <v>42.784999999999854</v>
      </c>
      <c r="E21" s="33">
        <f>+[1]附表!E18</f>
        <v>2.2574453221786288</v>
      </c>
      <c r="F21" s="18">
        <f>+[1]附表!F18/10</f>
        <v>76.209000000000003</v>
      </c>
      <c r="G21" s="33">
        <f>+[1]附表!G18</f>
        <v>4.0931648996165126</v>
      </c>
      <c r="H21" s="35" t="str">
        <f>+[1]附表!H18</f>
        <v>--</v>
      </c>
    </row>
    <row r="22" spans="1:8" ht="19.2" customHeight="1" x14ac:dyDescent="0.3">
      <c r="A22" s="7" t="s">
        <v>33</v>
      </c>
      <c r="B22" s="18">
        <f>+[1]附表!B19/10</f>
        <v>39494.627</v>
      </c>
      <c r="C22" s="18">
        <f>+[1]附表!C19/10</f>
        <v>39167.519</v>
      </c>
      <c r="D22" s="18">
        <f>+[1]附表!D19/10</f>
        <v>327.10800000000165</v>
      </c>
      <c r="E22" s="33">
        <f>+[1]附表!E19</f>
        <v>0.83515118739075611</v>
      </c>
      <c r="F22" s="18">
        <f>+[1]附表!F19/10</f>
        <v>3032.172</v>
      </c>
      <c r="G22" s="33">
        <f>+[1]附表!G19</f>
        <v>8.3158745070785827</v>
      </c>
      <c r="H22" s="35" t="str">
        <f>+[1]附表!H19</f>
        <v>--</v>
      </c>
    </row>
    <row r="23" spans="1:8" ht="19.2" customHeight="1" x14ac:dyDescent="0.3">
      <c r="A23" s="10" t="s">
        <v>4</v>
      </c>
      <c r="B23" s="18">
        <f>+[1]附表!B20/10</f>
        <v>47663.264000000003</v>
      </c>
      <c r="C23" s="18">
        <f>+[1]附表!C20/10</f>
        <v>47262.875</v>
      </c>
      <c r="D23" s="18">
        <f>+[1]附表!D20/10</f>
        <v>400.38900000000137</v>
      </c>
      <c r="E23" s="33">
        <f>+[1]附表!E20</f>
        <v>0.84715328891862796</v>
      </c>
      <c r="F23" s="18">
        <f>+[1]附表!F20/10</f>
        <v>3242.7240000000002</v>
      </c>
      <c r="G23" s="33">
        <f>+[1]附表!G20</f>
        <v>7.3000553347618018</v>
      </c>
      <c r="H23" s="35">
        <f>+[1]附表!H20</f>
        <v>7.22</v>
      </c>
    </row>
    <row r="24" spans="1:8" ht="19.2" customHeight="1" x14ac:dyDescent="0.3">
      <c r="A24" s="9" t="s">
        <v>31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3">
      <c r="A25" s="7" t="s">
        <v>32</v>
      </c>
      <c r="B25" s="17">
        <f>[1]附表!B$22/10</f>
        <v>6186.7430000000004</v>
      </c>
      <c r="C25" s="17">
        <f>[1]附表!C$22/10</f>
        <v>6171.4279999999999</v>
      </c>
      <c r="D25" s="17">
        <f>[1]附表!D$22/10</f>
        <v>15.315000000000145</v>
      </c>
      <c r="E25" s="41">
        <f>[1]附表!E$22</f>
        <v>0.24815974519997641</v>
      </c>
      <c r="F25" s="17">
        <f>[1]附表!F$22/10</f>
        <v>128.071</v>
      </c>
      <c r="G25" s="41">
        <f>[1]附表!G$22</f>
        <v>2.1138460705580364</v>
      </c>
      <c r="H25" s="35" t="str">
        <f>+[1]附表!H22</f>
        <v>--</v>
      </c>
    </row>
    <row r="26" spans="1:8" ht="19.2" customHeight="1" x14ac:dyDescent="0.3">
      <c r="A26" s="7" t="s">
        <v>34</v>
      </c>
      <c r="B26" s="18">
        <f>+[1]附表!B23/10</f>
        <v>1933.7830000000001</v>
      </c>
      <c r="C26" s="18">
        <f>+[1]附表!C23/10</f>
        <v>1891.896</v>
      </c>
      <c r="D26" s="18">
        <f>+[1]附表!D23/10</f>
        <v>41.887000000000263</v>
      </c>
      <c r="E26" s="33">
        <f>+[1]附表!E23</f>
        <v>2.2140223352657862</v>
      </c>
      <c r="F26" s="18">
        <f>+[1]附表!F23/10</f>
        <v>74.66</v>
      </c>
      <c r="G26" s="33">
        <f>+[1]附表!G23</f>
        <v>4.0158719998623003</v>
      </c>
      <c r="H26" s="35" t="str">
        <f>+[1]附表!H23</f>
        <v>--</v>
      </c>
    </row>
    <row r="27" spans="1:8" ht="19.2" customHeight="1" x14ac:dyDescent="0.3">
      <c r="A27" s="7" t="s">
        <v>33</v>
      </c>
      <c r="B27" s="18">
        <f>+[1]附表!B24/10</f>
        <v>39843.903999999995</v>
      </c>
      <c r="C27" s="18">
        <f>+[1]附表!C24/10</f>
        <v>39475.542000000001</v>
      </c>
      <c r="D27" s="18">
        <f>+[1]附表!D24/10</f>
        <v>368.36199999999951</v>
      </c>
      <c r="E27" s="33">
        <f>+[1]附表!E24</f>
        <v>0.93313981604103113</v>
      </c>
      <c r="F27" s="18">
        <f>+[1]附表!F24/10</f>
        <v>3169.8689999999997</v>
      </c>
      <c r="G27" s="33">
        <f>+[1]附表!G24</f>
        <v>8.6433603501769039</v>
      </c>
      <c r="H27" s="35" t="str">
        <f>+[1]附表!H24</f>
        <v>--</v>
      </c>
    </row>
    <row r="28" spans="1:8" ht="19.2" customHeight="1" x14ac:dyDescent="0.3">
      <c r="A28" s="39" t="s">
        <v>4</v>
      </c>
      <c r="B28" s="26">
        <f>+[1]附表!B25/10</f>
        <v>47964.43</v>
      </c>
      <c r="C28" s="26">
        <f>+[1]附表!C25/10</f>
        <v>47538.865999999995</v>
      </c>
      <c r="D28" s="26">
        <f>+[1]附表!D25/10</f>
        <v>425.56400000000139</v>
      </c>
      <c r="E28" s="34">
        <f>+[1]附表!E25</f>
        <v>0.89519173637839822</v>
      </c>
      <c r="F28" s="26">
        <f>+[1]附表!F25/10</f>
        <v>3372.6</v>
      </c>
      <c r="G28" s="34">
        <f>+[1]附表!G25</f>
        <v>7.5632688768323701</v>
      </c>
      <c r="H28" s="38" t="str">
        <f>+[1]附表!H25</f>
        <v>--</v>
      </c>
    </row>
    <row r="29" spans="1:8" ht="18" customHeight="1" x14ac:dyDescent="0.3">
      <c r="A29" s="13" t="s">
        <v>2</v>
      </c>
    </row>
    <row r="30" spans="1:8" ht="18" customHeight="1" x14ac:dyDescent="0.3">
      <c r="A30" s="1" t="s">
        <v>36</v>
      </c>
    </row>
    <row r="31" spans="1:8" ht="18" customHeight="1" x14ac:dyDescent="0.3">
      <c r="A31" s="12" t="s">
        <v>25</v>
      </c>
    </row>
    <row r="32" spans="1:8" ht="16.5" customHeight="1" x14ac:dyDescent="0.3">
      <c r="A32" s="1" t="s">
        <v>20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5">
      <c r="A33" s="2" t="s">
        <v>23</v>
      </c>
      <c r="E33" s="16"/>
      <c r="F33" s="23"/>
      <c r="G33" s="16"/>
      <c r="H33" s="16"/>
    </row>
    <row r="34" spans="1:8" s="11" customFormat="1" ht="16.5" customHeight="1" x14ac:dyDescent="0.25">
      <c r="A34" s="11" t="s">
        <v>26</v>
      </c>
      <c r="E34" s="16"/>
      <c r="F34" s="23"/>
      <c r="G34" s="16"/>
      <c r="H34" s="16"/>
    </row>
    <row r="35" spans="1:8" s="11" customFormat="1" ht="18" customHeight="1" x14ac:dyDescent="0.25">
      <c r="A35" s="1" t="s">
        <v>21</v>
      </c>
      <c r="E35" s="16"/>
      <c r="F35" s="23"/>
      <c r="G35" s="16"/>
      <c r="H35" s="16"/>
    </row>
    <row r="36" spans="1:8" s="11" customFormat="1" ht="18" customHeight="1" x14ac:dyDescent="0.25">
      <c r="A36" s="12" t="s">
        <v>1</v>
      </c>
      <c r="E36" s="16"/>
      <c r="F36" s="23"/>
      <c r="G36" s="16"/>
      <c r="H36" s="16"/>
    </row>
    <row r="37" spans="1:8" s="11" customFormat="1" ht="18" customHeight="1" x14ac:dyDescent="0.25">
      <c r="A37" s="12" t="s">
        <v>22</v>
      </c>
      <c r="E37" s="16"/>
      <c r="F37" s="23"/>
      <c r="G37" s="16"/>
      <c r="H37" s="16"/>
    </row>
    <row r="38" spans="1:8" s="11" customFormat="1" ht="16.5" customHeight="1" x14ac:dyDescent="0.25">
      <c r="A38" s="1" t="s">
        <v>37</v>
      </c>
      <c r="E38" s="16"/>
      <c r="F38" s="23"/>
      <c r="G38" s="16"/>
      <c r="H38" s="16"/>
    </row>
    <row r="39" spans="1:8" s="11" customFormat="1" ht="17.7" customHeight="1" x14ac:dyDescent="0.25">
      <c r="A39" s="1" t="s">
        <v>24</v>
      </c>
      <c r="E39" s="16"/>
      <c r="F39" s="23"/>
      <c r="G39" s="16"/>
      <c r="H39" s="16"/>
    </row>
    <row r="40" spans="1:8" s="11" customFormat="1" ht="18" customHeight="1" x14ac:dyDescent="0.3">
      <c r="A40" s="1" t="s">
        <v>38</v>
      </c>
      <c r="B40" s="3"/>
      <c r="C40" s="3"/>
      <c r="D40" s="3"/>
      <c r="E40" s="15"/>
      <c r="F40" s="22"/>
      <c r="G40" s="15"/>
      <c r="H40" s="15"/>
    </row>
    <row r="42" spans="1:8" hidden="1" x14ac:dyDescent="0.3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甘雯綺</cp:lastModifiedBy>
  <cp:lastPrinted>2023-12-19T03:05:20Z</cp:lastPrinted>
  <dcterms:created xsi:type="dcterms:W3CDTF">2001-05-22T02:45:24Z</dcterms:created>
  <dcterms:modified xsi:type="dcterms:W3CDTF">2024-04-19T02:27:35Z</dcterms:modified>
</cp:coreProperties>
</file>