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l$\FL\PR\113民營調查\證券公司發函\央行電子公布欄\"/>
    </mc:Choice>
  </mc:AlternateContent>
  <workbookProtection lockStructure="1"/>
  <bookViews>
    <workbookView xWindow="0" yWindow="0" windowWidth="23040" windowHeight="8484" tabRatio="753"/>
  </bookViews>
  <sheets>
    <sheet name="資產表" sheetId="1" r:id="rId1"/>
    <sheet name="負債表 " sheetId="6" r:id="rId2"/>
    <sheet name="附表1-應收預付及應付預收款項明細表" sheetId="10" r:id="rId3"/>
    <sheet name="附表2-國內外金融投資明細表" sheetId="7" r:id="rId4"/>
  </sheets>
  <definedNames>
    <definedName name="_xlnm.Print_Area" localSheetId="2">'附表1-應收預付及應付預收款項明細表'!$A$1:$Q$52</definedName>
    <definedName name="_xlnm.Print_Area" localSheetId="3">'附表2-國內外金融投資明細表'!$A$1:$M$29</definedName>
    <definedName name="_xlnm.Print_Area" localSheetId="1">'負債表 '!$A$1:$R$49</definedName>
    <definedName name="_xlnm.Print_Area" localSheetId="0">資產表!$A$1:$R$55</definedName>
  </definedNames>
  <calcPr calcId="162913"/>
</workbook>
</file>

<file path=xl/calcChain.xml><?xml version="1.0" encoding="utf-8"?>
<calcChain xmlns="http://schemas.openxmlformats.org/spreadsheetml/2006/main">
  <c r="L16" i="7" l="1"/>
  <c r="E13" i="7" l="1"/>
  <c r="G14" i="6"/>
  <c r="C18" i="6"/>
  <c r="M18" i="6"/>
  <c r="G10" i="6"/>
  <c r="E22" i="7"/>
  <c r="M22" i="7" s="1"/>
  <c r="L25" i="7"/>
  <c r="M25" i="7"/>
  <c r="L26" i="7"/>
  <c r="M26" i="7"/>
  <c r="L27" i="7"/>
  <c r="M27" i="7"/>
  <c r="L28" i="7"/>
  <c r="C45" i="1"/>
  <c r="M28" i="7"/>
  <c r="H45" i="1"/>
  <c r="M24" i="7"/>
  <c r="L24" i="7"/>
  <c r="M23" i="7"/>
  <c r="L23" i="7"/>
  <c r="C43" i="1"/>
  <c r="M43" i="1"/>
  <c r="L15" i="7"/>
  <c r="M15" i="7"/>
  <c r="H31" i="1" s="1"/>
  <c r="C32" i="1"/>
  <c r="M16" i="7"/>
  <c r="H32" i="1" s="1"/>
  <c r="L17" i="7"/>
  <c r="C33" i="1" s="1"/>
  <c r="M17" i="7"/>
  <c r="H33" i="1" s="1"/>
  <c r="L18" i="7"/>
  <c r="C34" i="1"/>
  <c r="M18" i="7"/>
  <c r="L19" i="7"/>
  <c r="C35" i="1"/>
  <c r="M19" i="7"/>
  <c r="H35" i="1"/>
  <c r="L20" i="7"/>
  <c r="M20" i="7"/>
  <c r="H36" i="1"/>
  <c r="M36" i="1" s="1"/>
  <c r="L21" i="7"/>
  <c r="C37" i="1"/>
  <c r="M21" i="7"/>
  <c r="H37" i="1" s="1"/>
  <c r="M37" i="1" s="1"/>
  <c r="M14" i="7"/>
  <c r="H30" i="1"/>
  <c r="L14" i="7"/>
  <c r="C30" i="1"/>
  <c r="H30" i="7"/>
  <c r="D30" i="7"/>
  <c r="B30" i="7"/>
  <c r="L47" i="6"/>
  <c r="I47" i="6"/>
  <c r="F47" i="6"/>
  <c r="B47" i="6"/>
  <c r="C54" i="10"/>
  <c r="B5" i="7"/>
  <c r="B5" i="10"/>
  <c r="L54" i="10"/>
  <c r="I54" i="10"/>
  <c r="F54" i="10"/>
  <c r="H43" i="1"/>
  <c r="C31" i="1"/>
  <c r="H34" i="1"/>
  <c r="C36" i="1"/>
  <c r="D22" i="7"/>
  <c r="D13" i="7"/>
  <c r="G49" i="1"/>
  <c r="K22" i="7"/>
  <c r="J22" i="7"/>
  <c r="I22" i="7"/>
  <c r="H22" i="7"/>
  <c r="G22" i="7"/>
  <c r="F22" i="7"/>
  <c r="L22" i="7" s="1"/>
  <c r="C22" i="7"/>
  <c r="B22" i="7"/>
  <c r="C13" i="7"/>
  <c r="F13" i="7"/>
  <c r="F12" i="7" s="1"/>
  <c r="G13" i="7"/>
  <c r="G12" i="7" s="1"/>
  <c r="H13" i="7"/>
  <c r="H12" i="7"/>
  <c r="I13" i="7"/>
  <c r="J13" i="7"/>
  <c r="J12" i="7" s="1"/>
  <c r="K13" i="7"/>
  <c r="B13" i="7"/>
  <c r="D52" i="10"/>
  <c r="C52" i="10"/>
  <c r="H52" i="10"/>
  <c r="C26" i="1"/>
  <c r="M26" i="1"/>
  <c r="D44" i="10"/>
  <c r="I44" i="10"/>
  <c r="H25" i="1"/>
  <c r="C44" i="10"/>
  <c r="D36" i="10"/>
  <c r="C36" i="10"/>
  <c r="H36" i="10"/>
  <c r="C24" i="1"/>
  <c r="D26" i="10"/>
  <c r="C26" i="10"/>
  <c r="H26" i="10"/>
  <c r="C23" i="1"/>
  <c r="D18" i="10"/>
  <c r="C18" i="10"/>
  <c r="F18" i="10"/>
  <c r="G18" i="10"/>
  <c r="I18" i="10"/>
  <c r="H22" i="1"/>
  <c r="F26" i="10"/>
  <c r="G26" i="10"/>
  <c r="F36" i="10"/>
  <c r="G36" i="10"/>
  <c r="I36" i="10" s="1"/>
  <c r="H24" i="1" s="1"/>
  <c r="F44" i="10"/>
  <c r="H44" i="10"/>
  <c r="C25" i="1"/>
  <c r="G44" i="10"/>
  <c r="F52" i="10"/>
  <c r="G52" i="10"/>
  <c r="I52" i="10"/>
  <c r="H26" i="1"/>
  <c r="G42" i="6"/>
  <c r="G8" i="1"/>
  <c r="M8" i="1"/>
  <c r="K18" i="10"/>
  <c r="P18" i="10"/>
  <c r="C17" i="6"/>
  <c r="F4" i="6"/>
  <c r="O52" i="10"/>
  <c r="Q52" i="10"/>
  <c r="H21" i="6"/>
  <c r="N52" i="10"/>
  <c r="L52" i="10"/>
  <c r="K52" i="10"/>
  <c r="P52" i="10"/>
  <c r="C21" i="6"/>
  <c r="O44" i="10"/>
  <c r="N44" i="10"/>
  <c r="P44" i="10"/>
  <c r="C20" i="6"/>
  <c r="M20" i="6"/>
  <c r="L44" i="10"/>
  <c r="Q44" i="10"/>
  <c r="H20" i="6"/>
  <c r="K44" i="10"/>
  <c r="O36" i="10"/>
  <c r="N36" i="10"/>
  <c r="P36" i="10"/>
  <c r="C19" i="6"/>
  <c r="M19" i="6"/>
  <c r="L36" i="10"/>
  <c r="K36" i="10"/>
  <c r="O26" i="10"/>
  <c r="N26" i="10"/>
  <c r="L26" i="10"/>
  <c r="Q26" i="10"/>
  <c r="H18" i="6"/>
  <c r="K26" i="10"/>
  <c r="O18" i="10"/>
  <c r="N18" i="10"/>
  <c r="L18" i="10"/>
  <c r="M44" i="6"/>
  <c r="M45" i="6"/>
  <c r="G24" i="6"/>
  <c r="G25" i="6"/>
  <c r="M25" i="6"/>
  <c r="G26" i="6"/>
  <c r="G27" i="6"/>
  <c r="M27" i="6"/>
  <c r="G28" i="6"/>
  <c r="G29" i="6"/>
  <c r="M29" i="6"/>
  <c r="G30" i="6"/>
  <c r="G11" i="6"/>
  <c r="G12" i="6"/>
  <c r="M12" i="6"/>
  <c r="L42" i="6"/>
  <c r="L8" i="1"/>
  <c r="G10" i="1"/>
  <c r="M10" i="1"/>
  <c r="C9" i="1"/>
  <c r="M9" i="1"/>
  <c r="L10" i="1"/>
  <c r="G11" i="1"/>
  <c r="L11" i="1"/>
  <c r="H9" i="1"/>
  <c r="G12" i="1"/>
  <c r="L12" i="1"/>
  <c r="G13" i="1"/>
  <c r="L13" i="1"/>
  <c r="M13" i="1"/>
  <c r="G15" i="1"/>
  <c r="L15" i="1"/>
  <c r="G16" i="1"/>
  <c r="M16" i="1"/>
  <c r="L16" i="1"/>
  <c r="H14" i="1"/>
  <c r="G17" i="1"/>
  <c r="L17" i="1"/>
  <c r="G18" i="1"/>
  <c r="M18" i="1"/>
  <c r="L18" i="1"/>
  <c r="G19" i="1"/>
  <c r="L19" i="1"/>
  <c r="M19" i="1"/>
  <c r="G27" i="1"/>
  <c r="M27" i="1"/>
  <c r="L27" i="1"/>
  <c r="G8" i="6"/>
  <c r="M8" i="6"/>
  <c r="L8" i="6"/>
  <c r="C9" i="6"/>
  <c r="M9" i="6" s="1"/>
  <c r="L10" i="6"/>
  <c r="L11" i="6"/>
  <c r="M11" i="6"/>
  <c r="L12" i="6"/>
  <c r="G13" i="6"/>
  <c r="L13" i="6"/>
  <c r="M13" i="6"/>
  <c r="L14" i="6"/>
  <c r="G22" i="6"/>
  <c r="M22" i="6"/>
  <c r="L22" i="6"/>
  <c r="G23" i="6"/>
  <c r="L23" i="6"/>
  <c r="L24" i="6"/>
  <c r="L25" i="6"/>
  <c r="L26" i="6"/>
  <c r="L27" i="6"/>
  <c r="L28" i="6"/>
  <c r="L29" i="6"/>
  <c r="L30" i="6"/>
  <c r="G31" i="6"/>
  <c r="M31" i="6"/>
  <c r="L31" i="6"/>
  <c r="G32" i="6"/>
  <c r="M32" i="6"/>
  <c r="L32" i="6"/>
  <c r="G33" i="6"/>
  <c r="L33" i="6"/>
  <c r="G34" i="6"/>
  <c r="M34" i="6"/>
  <c r="L34" i="6"/>
  <c r="G37" i="6"/>
  <c r="L37" i="6"/>
  <c r="M37" i="6"/>
  <c r="G38" i="6"/>
  <c r="L38" i="6"/>
  <c r="M38" i="6"/>
  <c r="G39" i="6"/>
  <c r="M39" i="6"/>
  <c r="L39" i="6"/>
  <c r="G40" i="6"/>
  <c r="L40" i="6"/>
  <c r="M40" i="6"/>
  <c r="G41" i="6"/>
  <c r="L41" i="6"/>
  <c r="G38" i="1"/>
  <c r="L38" i="1"/>
  <c r="M38" i="1"/>
  <c r="G39" i="1"/>
  <c r="M39" i="1"/>
  <c r="L39" i="1"/>
  <c r="G41" i="1"/>
  <c r="L41" i="1"/>
  <c r="G46" i="1"/>
  <c r="L46" i="1"/>
  <c r="G47" i="1"/>
  <c r="L47" i="1"/>
  <c r="L49" i="1"/>
  <c r="M49" i="1"/>
  <c r="G50" i="1"/>
  <c r="C48" i="1"/>
  <c r="L50" i="1"/>
  <c r="G51" i="1"/>
  <c r="M51" i="1"/>
  <c r="L51" i="1"/>
  <c r="B4" i="6"/>
  <c r="D47" i="6"/>
  <c r="M43" i="6"/>
  <c r="Q36" i="10"/>
  <c r="H19" i="6"/>
  <c r="Q18" i="10"/>
  <c r="H17" i="6"/>
  <c r="P26" i="10"/>
  <c r="I26" i="10"/>
  <c r="H23" i="1"/>
  <c r="M42" i="6"/>
  <c r="M28" i="6"/>
  <c r="M24" i="6"/>
  <c r="M23" i="6"/>
  <c r="M30" i="6"/>
  <c r="M26" i="6"/>
  <c r="M14" i="6"/>
  <c r="H9" i="6"/>
  <c r="M33" i="6"/>
  <c r="M10" i="6"/>
  <c r="M47" i="1"/>
  <c r="M46" i="1"/>
  <c r="M50" i="1"/>
  <c r="M41" i="1"/>
  <c r="M17" i="1"/>
  <c r="M15" i="1"/>
  <c r="M11" i="1"/>
  <c r="M41" i="6"/>
  <c r="M12" i="1"/>
  <c r="C36" i="6"/>
  <c r="C35" i="6"/>
  <c r="M35" i="6"/>
  <c r="I12" i="7"/>
  <c r="C12" i="7"/>
  <c r="K12" i="7"/>
  <c r="H44" i="1"/>
  <c r="H40" i="1" s="1"/>
  <c r="H15" i="6"/>
  <c r="H7" i="6"/>
  <c r="M21" i="6"/>
  <c r="M25" i="1"/>
  <c r="M23" i="1"/>
  <c r="H48" i="1"/>
  <c r="M48" i="1"/>
  <c r="H36" i="6"/>
  <c r="H35" i="6"/>
  <c r="C14" i="1"/>
  <c r="M14" i="1"/>
  <c r="M36" i="6"/>
  <c r="M45" i="1"/>
  <c r="M35" i="1"/>
  <c r="M34" i="1"/>
  <c r="B12" i="7"/>
  <c r="D12" i="7"/>
  <c r="H18" i="10"/>
  <c r="C22" i="1"/>
  <c r="M22" i="1"/>
  <c r="M17" i="6"/>
  <c r="C15" i="6"/>
  <c r="C20" i="1"/>
  <c r="M15" i="6"/>
  <c r="C7" i="6" l="1"/>
  <c r="M7" i="6" s="1"/>
  <c r="M33" i="1"/>
  <c r="M32" i="1"/>
  <c r="H20" i="1"/>
  <c r="M20" i="1" s="1"/>
  <c r="M24" i="1"/>
  <c r="E12" i="7"/>
  <c r="C44" i="1"/>
  <c r="M44" i="1" s="1"/>
  <c r="H28" i="1"/>
  <c r="H7" i="1" s="1"/>
  <c r="H44" i="6" s="1"/>
  <c r="M30" i="1"/>
  <c r="M31" i="1"/>
  <c r="M13" i="7"/>
  <c r="M12" i="7" s="1"/>
  <c r="L13" i="7"/>
  <c r="L12" i="7" s="1"/>
  <c r="C28" i="1"/>
  <c r="C40" i="1" l="1"/>
  <c r="M40" i="1" s="1"/>
  <c r="M28" i="1"/>
  <c r="H45" i="6"/>
  <c r="C7" i="1" l="1"/>
  <c r="M7" i="1" l="1"/>
  <c r="C44" i="6"/>
  <c r="C45" i="6"/>
</calcChain>
</file>

<file path=xl/comments1.xml><?xml version="1.0" encoding="utf-8"?>
<comments xmlns="http://schemas.openxmlformats.org/spreadsheetml/2006/main">
  <authors>
    <author>CBC</author>
    <author>許怡君</author>
  </authors>
  <commentList>
    <comment ref="C22" authorId="0" shapeId="0">
      <text>
        <r>
          <rPr>
            <sz val="9"/>
            <color indexed="10"/>
            <rFont val="新細明體"/>
            <family val="1"/>
            <charset val="136"/>
          </rPr>
          <t>明細資料請填於附表</t>
        </r>
        <r>
          <rPr>
            <sz val="9"/>
            <color indexed="10"/>
            <rFont val="Times New Roman"/>
            <family val="1"/>
          </rPr>
          <t>1-</t>
        </r>
        <r>
          <rPr>
            <sz val="9"/>
            <color indexed="10"/>
            <rFont val="新細明體"/>
            <family val="1"/>
            <charset val="136"/>
          </rPr>
          <t>應收預付及應付預收明細表，合計數字會自動連結至</t>
        </r>
        <r>
          <rPr>
            <sz val="9"/>
            <color indexed="10"/>
            <rFont val="Times New Roman"/>
            <family val="1"/>
          </rPr>
          <t>G</t>
        </r>
        <r>
          <rPr>
            <sz val="9"/>
            <color indexed="10"/>
            <rFont val="新細明體"/>
            <family val="1"/>
            <charset val="136"/>
          </rPr>
          <t>欄</t>
        </r>
      </text>
    </comment>
    <comment ref="H22" authorId="0" shapeId="0">
      <text>
        <r>
          <rPr>
            <sz val="9"/>
            <color indexed="10"/>
            <rFont val="新細明體"/>
            <family val="1"/>
            <charset val="136"/>
          </rPr>
          <t>明細資料請填於附表</t>
        </r>
        <r>
          <rPr>
            <sz val="9"/>
            <color indexed="10"/>
            <rFont val="Times New Roman"/>
            <family val="1"/>
          </rPr>
          <t>1-</t>
        </r>
        <r>
          <rPr>
            <sz val="9"/>
            <color indexed="10"/>
            <rFont val="新細明體"/>
            <family val="1"/>
            <charset val="136"/>
          </rPr>
          <t>應收預付及應付預收明細表，合計數字會自動連結至</t>
        </r>
        <r>
          <rPr>
            <sz val="9"/>
            <color indexed="10"/>
            <rFont val="Times New Roman"/>
            <family val="1"/>
          </rPr>
          <t>L</t>
        </r>
        <r>
          <rPr>
            <sz val="9"/>
            <color indexed="10"/>
            <rFont val="新細明體"/>
            <family val="1"/>
            <charset val="136"/>
          </rPr>
          <t>欄</t>
        </r>
      </text>
    </comment>
    <comment ref="C30" authorId="1" shapeId="0">
      <text>
        <r>
          <rPr>
            <sz val="9"/>
            <color indexed="12"/>
            <rFont val="新細明體"/>
            <family val="1"/>
            <charset val="136"/>
          </rPr>
          <t>明細資料請填於 附表2，合計數字會自動連結至G欄</t>
        </r>
      </text>
    </comment>
    <comment ref="H30" authorId="1" shapeId="0">
      <text>
        <r>
          <rPr>
            <sz val="9"/>
            <color indexed="12"/>
            <rFont val="新細明體"/>
            <family val="1"/>
            <charset val="136"/>
          </rPr>
          <t>明細資料請填於 附表2，合計數字會自動連結至L欄</t>
        </r>
      </text>
    </comment>
    <comment ref="C43" authorId="1" shapeId="0">
      <text>
        <r>
          <rPr>
            <sz val="9"/>
            <color indexed="12"/>
            <rFont val="新細明體"/>
            <family val="1"/>
            <charset val="136"/>
          </rPr>
          <t>明細資料請填於附表2，合計數字會自動連結至G欄</t>
        </r>
      </text>
    </comment>
    <comment ref="H43" authorId="1" shapeId="0">
      <text>
        <r>
          <rPr>
            <sz val="9"/>
            <color indexed="12"/>
            <rFont val="新細明體"/>
            <family val="1"/>
            <charset val="136"/>
          </rPr>
          <t>明細資料請填於  附表2-有價證券投資明細表，合計數字會自動連結至L欄</t>
        </r>
      </text>
    </comment>
  </commentList>
</comments>
</file>

<file path=xl/comments2.xml><?xml version="1.0" encoding="utf-8"?>
<comments xmlns="http://schemas.openxmlformats.org/spreadsheetml/2006/main">
  <authors>
    <author>CBC</author>
  </authors>
  <commentList>
    <comment ref="C8" authorId="0" shapeId="0">
      <text>
        <r>
          <rPr>
            <sz val="9"/>
            <color indexed="81"/>
            <rFont val="新細明體"/>
            <family val="1"/>
            <charset val="136"/>
          </rPr>
          <t>數字按筆數依序填入</t>
        </r>
        <r>
          <rPr>
            <sz val="9"/>
            <color indexed="81"/>
            <rFont val="Times New Roman"/>
            <family val="1"/>
          </rPr>
          <t>C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D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E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F</t>
        </r>
        <r>
          <rPr>
            <sz val="9"/>
            <color indexed="81"/>
            <rFont val="新細明體"/>
            <family val="1"/>
            <charset val="136"/>
          </rPr>
          <t>欄，</t>
        </r>
        <r>
          <rPr>
            <sz val="9"/>
            <color indexed="81"/>
            <rFont val="Times New Roman"/>
            <family val="1"/>
          </rPr>
          <t>G</t>
        </r>
        <r>
          <rPr>
            <sz val="9"/>
            <color indexed="81"/>
            <rFont val="新細明體"/>
            <family val="1"/>
            <charset val="136"/>
          </rPr>
          <t>欄為小計</t>
        </r>
      </text>
    </comment>
    <comment ref="H8" authorId="0" shapeId="0">
      <text>
        <r>
          <rPr>
            <sz val="9"/>
            <color indexed="81"/>
            <rFont val="新細明體"/>
            <family val="1"/>
            <charset val="136"/>
          </rPr>
          <t>數字按筆數依序填入</t>
        </r>
        <r>
          <rPr>
            <sz val="9"/>
            <color indexed="81"/>
            <rFont val="Times New Roman"/>
            <family val="1"/>
          </rPr>
          <t>H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I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J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K</t>
        </r>
        <r>
          <rPr>
            <sz val="9"/>
            <color indexed="81"/>
            <rFont val="新細明體"/>
            <family val="1"/>
            <charset val="136"/>
          </rPr>
          <t>欄，</t>
        </r>
        <r>
          <rPr>
            <sz val="9"/>
            <color indexed="81"/>
            <rFont val="Times New Roman"/>
            <family val="1"/>
          </rPr>
          <t>L</t>
        </r>
        <r>
          <rPr>
            <sz val="9"/>
            <color indexed="81"/>
            <rFont val="新細明體"/>
            <family val="1"/>
            <charset val="136"/>
          </rPr>
          <t xml:space="preserve">欄為小計
</t>
        </r>
      </text>
    </comment>
    <comment ref="C17" authorId="0" shapeId="0">
      <text>
        <r>
          <rPr>
            <sz val="9"/>
            <color indexed="10"/>
            <rFont val="新細明體"/>
            <family val="1"/>
            <charset val="136"/>
          </rPr>
          <t>明細資料請填於</t>
        </r>
        <r>
          <rPr>
            <sz val="9"/>
            <color indexed="10"/>
            <rFont val="新細明體"/>
            <family val="1"/>
            <charset val="136"/>
          </rPr>
          <t>附表</t>
        </r>
        <r>
          <rPr>
            <sz val="9"/>
            <color indexed="10"/>
            <rFont val="Times New Roman"/>
            <family val="1"/>
          </rPr>
          <t>1-</t>
        </r>
        <r>
          <rPr>
            <sz val="9"/>
            <color indexed="10"/>
            <rFont val="新細明體"/>
            <family val="1"/>
            <charset val="136"/>
          </rPr>
          <t>應收預付及應付預收明細表，合計數字會自動連結至</t>
        </r>
        <r>
          <rPr>
            <sz val="9"/>
            <color indexed="10"/>
            <rFont val="Times New Roman"/>
            <family val="1"/>
          </rPr>
          <t>G</t>
        </r>
        <r>
          <rPr>
            <sz val="9"/>
            <color indexed="10"/>
            <rFont val="新細明體"/>
            <family val="1"/>
            <charset val="136"/>
          </rPr>
          <t>欄</t>
        </r>
      </text>
    </comment>
    <comment ref="H17" authorId="0" shapeId="0">
      <text>
        <r>
          <rPr>
            <sz val="9"/>
            <color indexed="10"/>
            <rFont val="新細明體"/>
            <family val="1"/>
            <charset val="136"/>
          </rPr>
          <t>明細資料請填於附表</t>
        </r>
        <r>
          <rPr>
            <sz val="9"/>
            <color indexed="10"/>
            <rFont val="Times New Roman"/>
            <family val="1"/>
          </rPr>
          <t>1-</t>
        </r>
        <r>
          <rPr>
            <sz val="9"/>
            <color indexed="10"/>
            <rFont val="新細明體"/>
            <family val="1"/>
            <charset val="136"/>
          </rPr>
          <t>應收預付及應付預收明細表，合計數字會自動連結至</t>
        </r>
        <r>
          <rPr>
            <sz val="9"/>
            <color indexed="10"/>
            <rFont val="Times New Roman"/>
            <family val="1"/>
          </rPr>
          <t>L</t>
        </r>
        <r>
          <rPr>
            <sz val="9"/>
            <color indexed="10"/>
            <rFont val="新細明體"/>
            <family val="1"/>
            <charset val="136"/>
          </rPr>
          <t>欄</t>
        </r>
      </text>
    </comment>
  </commentList>
</comments>
</file>

<file path=xl/comments3.xml><?xml version="1.0" encoding="utf-8"?>
<comments xmlns="http://schemas.openxmlformats.org/spreadsheetml/2006/main">
  <authors>
    <author>李美琴</author>
  </authors>
  <commentList>
    <comment ref="M7" authorId="0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1.預收款項：                                   </t>
        </r>
        <r>
          <rPr>
            <sz val="9"/>
            <color indexed="81"/>
            <rFont val="新細明體"/>
            <family val="1"/>
            <charset val="136"/>
          </rPr>
          <t xml:space="preserve">包括預收貨款、工程款(貸差)、房地款、加工費、運費、利息、收益等 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2.應付款項、應付費用  
</t>
        </r>
        <r>
          <rPr>
            <sz val="9"/>
            <color indexed="81"/>
            <rFont val="新細明體"/>
            <family val="1"/>
            <charset val="136"/>
          </rPr>
          <t xml:space="preserve">包括應付貨款、工程設備款、運費、佣金、保險費、勞健保費、利息、購入遠匯款、租金、稅款、銷項稅額、簽證費、水電費、電話費、股利、薪資、退休金、獎金及福利金等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3.存入保證金
</t>
        </r>
        <r>
          <rPr>
            <sz val="9"/>
            <color indexed="81"/>
            <rFont val="新細明體"/>
            <family val="1"/>
            <charset val="136"/>
          </rPr>
          <t xml:space="preserve">包括工程押標金、財產出租押金等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        </t>
        </r>
      </text>
    </comment>
  </commentList>
</comments>
</file>

<file path=xl/sharedStrings.xml><?xml version="1.0" encoding="utf-8"?>
<sst xmlns="http://schemas.openxmlformats.org/spreadsheetml/2006/main" count="364" uniqueCount="271">
  <si>
    <t>法院擔保金</t>
  </si>
  <si>
    <t>小計</t>
  </si>
  <si>
    <r>
      <t>項</t>
    </r>
    <r>
      <rPr>
        <b/>
        <sz val="11"/>
        <rFont val="Times New Roman"/>
        <family val="1"/>
      </rPr>
      <t xml:space="preserve">                                </t>
    </r>
    <r>
      <rPr>
        <b/>
        <sz val="11"/>
        <rFont val="標楷體"/>
        <family val="4"/>
        <charset val="136"/>
      </rPr>
      <t>目</t>
    </r>
    <phoneticPr fontId="2" type="noConversion"/>
  </si>
  <si>
    <t>電腦代號</t>
    <phoneticPr fontId="2" type="noConversion"/>
  </si>
  <si>
    <r>
      <t xml:space="preserve">  </t>
    </r>
    <r>
      <rPr>
        <sz val="12"/>
        <color indexed="10"/>
        <rFont val="標楷體"/>
        <family val="4"/>
        <charset val="136"/>
      </rPr>
      <t>電話</t>
    </r>
    <r>
      <rPr>
        <sz val="12"/>
        <color indexed="10"/>
        <rFont val="Times New Roman"/>
        <family val="1"/>
      </rPr>
      <t xml:space="preserve">:           </t>
    </r>
    <phoneticPr fontId="2" type="noConversion"/>
  </si>
  <si>
    <r>
      <t>單位：新台幣千元</t>
    </r>
    <r>
      <rPr>
        <sz val="12"/>
        <color indexed="10"/>
        <rFont val="Times New Roman"/>
        <family val="1"/>
      </rPr>
      <t>(</t>
    </r>
    <r>
      <rPr>
        <sz val="12"/>
        <color indexed="10"/>
        <rFont val="標楷體"/>
        <family val="4"/>
        <charset val="136"/>
      </rPr>
      <t>千元以下四捨五入</t>
    </r>
    <r>
      <rPr>
        <sz val="12"/>
        <color indexed="10"/>
        <rFont val="Times New Roman"/>
        <family val="1"/>
      </rPr>
      <t>)</t>
    </r>
    <phoneticPr fontId="2" type="noConversion"/>
  </si>
  <si>
    <r>
      <t>成長率</t>
    </r>
    <r>
      <rPr>
        <b/>
        <sz val="11"/>
        <color indexed="8"/>
        <rFont val="Times New Roman"/>
        <family val="1"/>
      </rPr>
      <t>%</t>
    </r>
    <phoneticPr fontId="2" type="noConversion"/>
  </si>
  <si>
    <r>
      <t>項</t>
    </r>
    <r>
      <rPr>
        <b/>
        <sz val="11"/>
        <rFont val="Times New Roman"/>
        <family val="1"/>
      </rPr>
      <t xml:space="preserve">                                </t>
    </r>
    <r>
      <rPr>
        <b/>
        <sz val="11"/>
        <rFont val="標楷體"/>
        <family val="4"/>
        <charset val="136"/>
      </rPr>
      <t>目</t>
    </r>
    <phoneticPr fontId="2" type="noConversion"/>
  </si>
  <si>
    <r>
      <t>成長率</t>
    </r>
    <r>
      <rPr>
        <b/>
        <sz val="11"/>
        <rFont val="Times New Roman"/>
        <family val="1"/>
      </rPr>
      <t>%</t>
    </r>
    <phoneticPr fontId="2" type="noConversion"/>
  </si>
  <si>
    <r>
      <t xml:space="preserve">               </t>
    </r>
    <r>
      <rPr>
        <sz val="16"/>
        <rFont val="標楷體"/>
        <family val="4"/>
        <charset val="136"/>
      </rPr>
      <t>中央銀行經濟研究處</t>
    </r>
    <phoneticPr fontId="2" type="noConversion"/>
  </si>
  <si>
    <r>
      <t xml:space="preserve">                      </t>
    </r>
    <r>
      <rPr>
        <sz val="16"/>
        <rFont val="標楷體"/>
        <family val="4"/>
        <charset val="136"/>
      </rPr>
      <t>中央銀行經濟研究處</t>
    </r>
    <phoneticPr fontId="2" type="noConversion"/>
  </si>
  <si>
    <r>
      <rPr>
        <b/>
        <sz val="12"/>
        <rFont val="標楷體"/>
        <family val="4"/>
        <charset val="136"/>
      </rPr>
      <t>資產合計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</si>
  <si>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國外存款</t>
    </r>
  </si>
  <si>
    <r>
      <rPr>
        <b/>
        <sz val="12"/>
        <rFont val="標楷體"/>
        <family val="4"/>
        <charset val="136"/>
      </rPr>
      <t>負債合計</t>
    </r>
    <phoneticPr fontId="2" type="noConversion"/>
  </si>
  <si>
    <r>
      <rPr>
        <b/>
        <sz val="11"/>
        <rFont val="標楷體"/>
        <family val="4"/>
        <charset val="136"/>
      </rPr>
      <t>一、國內金融機構借款</t>
    </r>
    <phoneticPr fontId="2" type="noConversion"/>
  </si>
  <si>
    <r>
      <rPr>
        <b/>
        <sz val="11"/>
        <rFont val="標楷體"/>
        <family val="4"/>
        <charset val="136"/>
      </rPr>
      <t>三、國外借款</t>
    </r>
    <phoneticPr fontId="2" type="noConversion"/>
  </si>
  <si>
    <r>
      <rPr>
        <b/>
        <sz val="11"/>
        <rFont val="標楷體"/>
        <family val="4"/>
        <charset val="136"/>
      </rPr>
      <t>六、應付票券</t>
    </r>
    <r>
      <rPr>
        <b/>
        <sz val="11"/>
        <rFont val="Times New Roman"/>
        <family val="1"/>
      </rPr>
      <t/>
    </r>
    <phoneticPr fontId="2" type="noConversion"/>
  </si>
  <si>
    <r>
      <rPr>
        <b/>
        <sz val="11"/>
        <rFont val="標楷體"/>
        <family val="4"/>
        <charset val="136"/>
      </rPr>
      <t>七、應付國內公司債</t>
    </r>
    <phoneticPr fontId="2" type="noConversion"/>
  </si>
  <si>
    <r>
      <rPr>
        <b/>
        <sz val="11"/>
        <rFont val="標楷體"/>
        <family val="4"/>
        <charset val="136"/>
      </rPr>
      <t>八、應付國外有價證券</t>
    </r>
    <phoneticPr fontId="2" type="noConversion"/>
  </si>
  <si>
    <r>
      <rPr>
        <b/>
        <sz val="11"/>
        <rFont val="標楷體"/>
        <family val="4"/>
        <charset val="136"/>
      </rPr>
      <t>十二、資產證券化商品負債</t>
    </r>
    <phoneticPr fontId="2" type="noConversion"/>
  </si>
  <si>
    <r>
      <rPr>
        <b/>
        <sz val="11"/>
        <rFont val="標楷體"/>
        <family val="4"/>
        <charset val="136"/>
      </rPr>
      <t>十七、特別股負債</t>
    </r>
    <phoneticPr fontId="2" type="noConversion"/>
  </si>
  <si>
    <r>
      <rPr>
        <b/>
        <sz val="11"/>
        <rFont val="標楷體"/>
        <family val="4"/>
        <charset val="136"/>
      </rPr>
      <t>十八、其他金融負債</t>
    </r>
    <phoneticPr fontId="2" type="noConversion"/>
  </si>
  <si>
    <r>
      <rPr>
        <b/>
        <sz val="11"/>
        <rFont val="標楷體"/>
        <family val="4"/>
        <charset val="136"/>
      </rPr>
      <t>一、實收資本</t>
    </r>
    <phoneticPr fontId="2" type="noConversion"/>
  </si>
  <si>
    <r>
      <t xml:space="preserve"> </t>
    </r>
    <r>
      <rPr>
        <b/>
        <sz val="12"/>
        <rFont val="標楷體"/>
        <family val="4"/>
        <charset val="136"/>
      </rPr>
      <t xml:space="preserve">各部門
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合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計</t>
    </r>
    <phoneticPr fontId="2" type="noConversion"/>
  </si>
  <si>
    <t>預付或暫繳營所稅</t>
    <phoneticPr fontId="2" type="noConversion"/>
  </si>
  <si>
    <t>銷項稅額</t>
    <phoneticPr fontId="2" type="noConversion"/>
  </si>
  <si>
    <t>應收工程款</t>
    <phoneticPr fontId="2" type="noConversion"/>
  </si>
  <si>
    <r>
      <t>2.</t>
    </r>
    <r>
      <rPr>
        <b/>
        <sz val="12"/>
        <rFont val="標楷體"/>
        <family val="4"/>
        <charset val="136"/>
      </rPr>
      <t>金融機構</t>
    </r>
    <phoneticPr fontId="2" type="noConversion"/>
  </si>
  <si>
    <t>應收銀行存款利息</t>
    <phoneticPr fontId="2" type="noConversion"/>
  </si>
  <si>
    <t>小計</t>
    <phoneticPr fontId="2" type="noConversion"/>
  </si>
  <si>
    <r>
      <t>3.</t>
    </r>
    <r>
      <rPr>
        <b/>
        <sz val="12"/>
        <rFont val="標楷體"/>
        <family val="4"/>
        <charset val="136"/>
      </rPr>
      <t>企業</t>
    </r>
    <phoneticPr fontId="2" type="noConversion"/>
  </si>
  <si>
    <t>預付設備款</t>
    <phoneticPr fontId="2" type="noConversion"/>
  </si>
  <si>
    <t>應付水電、瓦斯、電信費</t>
    <phoneticPr fontId="2" type="noConversion"/>
  </si>
  <si>
    <t>應付代收款</t>
    <phoneticPr fontId="2" type="noConversion"/>
  </si>
  <si>
    <r>
      <t>4.</t>
    </r>
    <r>
      <rPr>
        <b/>
        <sz val="12"/>
        <rFont val="標楷體"/>
        <family val="4"/>
        <charset val="136"/>
      </rPr>
      <t>個人及非營利團體</t>
    </r>
    <phoneticPr fontId="2" type="noConversion"/>
  </si>
  <si>
    <t>預支薪資、員工借支</t>
    <phoneticPr fontId="2" type="noConversion"/>
  </si>
  <si>
    <r>
      <t>5.</t>
    </r>
    <r>
      <rPr>
        <b/>
        <sz val="12"/>
        <rFont val="標楷體"/>
        <family val="4"/>
        <charset val="136"/>
      </rPr>
      <t>國外</t>
    </r>
    <phoneticPr fontId="2" type="noConversion"/>
  </si>
  <si>
    <t>預付國外佣金</t>
    <phoneticPr fontId="2" type="noConversion"/>
  </si>
  <si>
    <r>
      <t xml:space="preserve">               </t>
    </r>
    <r>
      <rPr>
        <b/>
        <sz val="16"/>
        <rFont val="標楷體"/>
        <family val="4"/>
        <charset val="136"/>
      </rPr>
      <t>會計</t>
    </r>
    <r>
      <rPr>
        <b/>
        <sz val="16"/>
        <rFont val="標楷體"/>
        <family val="4"/>
        <charset val="136"/>
      </rPr>
      <t>項</t>
    </r>
    <r>
      <rPr>
        <b/>
        <sz val="16"/>
        <rFont val="標楷體"/>
        <family val="4"/>
        <charset val="136"/>
      </rPr>
      <t>目</t>
    </r>
    <phoneticPr fontId="2" type="noConversion"/>
  </si>
  <si>
    <r>
      <t>調查表項目</t>
    </r>
    <r>
      <rPr>
        <b/>
        <sz val="16"/>
        <rFont val="Times New Roman"/>
        <family val="1"/>
      </rPr>
      <t xml:space="preserve">           </t>
    </r>
    <phoneticPr fontId="2" type="noConversion"/>
  </si>
  <si>
    <t>二、國外金融投資淨額</t>
    <phoneticPr fontId="2" type="noConversion"/>
  </si>
  <si>
    <r>
      <t>單位：新台幣千元</t>
    </r>
    <r>
      <rPr>
        <sz val="14"/>
        <color indexed="10"/>
        <rFont val="Times New Roman"/>
        <family val="1"/>
      </rPr>
      <t>(</t>
    </r>
    <r>
      <rPr>
        <sz val="14"/>
        <color indexed="10"/>
        <rFont val="標楷體"/>
        <family val="4"/>
        <charset val="136"/>
      </rPr>
      <t>千元以下四捨五入</t>
    </r>
    <r>
      <rPr>
        <sz val="14"/>
        <color indexed="10"/>
        <rFont val="Times New Roman"/>
        <family val="1"/>
      </rPr>
      <t>)</t>
    </r>
    <phoneticPr fontId="2" type="noConversion"/>
  </si>
  <si>
    <r>
      <t>（本表填妥後，紅框內各投資明細合計金額會自動連結到調查表資產之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六、國內有價證券及投資淨額及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八、國外投資淨額項下紅框內各投資明細合計欄內）</t>
    </r>
    <phoneticPr fontId="2" type="noConversion"/>
  </si>
  <si>
    <t>（本表填妥後，紅框內各部門合計金額會自動連結到調查表資產之五、應收及預付款項淨額下及負債之五、應付及預收款項淨額下紅框內各對應部門合計欄內）</t>
    <phoneticPr fontId="2" type="noConversion"/>
  </si>
  <si>
    <t>項  目</t>
    <phoneticPr fontId="2" type="noConversion"/>
  </si>
  <si>
    <t>檢誤公式</t>
    <phoneticPr fontId="2" type="noConversion"/>
  </si>
  <si>
    <r>
      <t>合</t>
    </r>
    <r>
      <rPr>
        <b/>
        <sz val="14"/>
        <rFont val="Times New Roman"/>
        <family val="1"/>
      </rPr>
      <t xml:space="preserve"> </t>
    </r>
    <r>
      <rPr>
        <b/>
        <sz val="14"/>
        <rFont val="標楷體"/>
        <family val="4"/>
        <charset val="136"/>
      </rPr>
      <t>計</t>
    </r>
    <phoneticPr fontId="2" type="noConversion"/>
  </si>
  <si>
    <t>資產-（負債+權益）</t>
    <phoneticPr fontId="2" type="noConversion"/>
  </si>
  <si>
    <t>應付票據（不計息）</t>
    <phoneticPr fontId="2" type="noConversion"/>
  </si>
  <si>
    <t>應付帳款（不計息）</t>
    <phoneticPr fontId="2" type="noConversion"/>
  </si>
  <si>
    <t>應付代收薪資所得稅</t>
    <phoneticPr fontId="2" type="noConversion"/>
  </si>
  <si>
    <t>應付代收健保費</t>
    <phoneticPr fontId="2" type="noConversion"/>
  </si>
  <si>
    <t>同業往來（不計息）</t>
    <phoneticPr fontId="2" type="noConversion"/>
  </si>
  <si>
    <t>應付關係人款項（不計息）</t>
    <phoneticPr fontId="2" type="noConversion"/>
  </si>
  <si>
    <t>權益合計</t>
    <phoneticPr fontId="2" type="noConversion"/>
  </si>
  <si>
    <t>二、資本公積、保留盈餘及其他權益</t>
    <phoneticPr fontId="2" type="noConversion"/>
  </si>
  <si>
    <t>應收票據（不計息）</t>
    <phoneticPr fontId="2" type="noConversion"/>
  </si>
  <si>
    <t>應收帳款（不計息）</t>
    <phoneticPr fontId="2" type="noConversion"/>
  </si>
  <si>
    <t>應收關係人款項（不計息）</t>
    <phoneticPr fontId="2" type="noConversion"/>
  </si>
  <si>
    <r>
      <rPr>
        <b/>
        <sz val="11"/>
        <rFont val="標楷體"/>
        <family val="4"/>
        <charset val="136"/>
      </rPr>
      <t>一、庫存現金及零用金</t>
    </r>
    <phoneticPr fontId="2" type="noConversion"/>
  </si>
  <si>
    <r>
      <rPr>
        <b/>
        <sz val="11"/>
        <rFont val="標楷體"/>
        <family val="4"/>
        <charset val="136"/>
      </rPr>
      <t>二、國內金融機構存款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</si>
  <si>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活期性存款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</si>
  <si>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定期性存款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</si>
  <si>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外匯存款</t>
    </r>
    <phoneticPr fontId="2" type="noConversion"/>
  </si>
  <si>
    <t>三、附賣回票債券投資</t>
    <phoneticPr fontId="2" type="noConversion"/>
  </si>
  <si>
    <r>
      <rPr>
        <b/>
        <sz val="11"/>
        <rFont val="標楷體"/>
        <family val="4"/>
        <charset val="136"/>
      </rPr>
      <t>六、國內有價證券及投資淨額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</si>
  <si>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政府公債及國庫券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</si>
  <si>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公司債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</si>
  <si>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金融債券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</si>
  <si>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共同基金（受益憑證）</t>
    </r>
    <phoneticPr fontId="2" type="noConversion"/>
  </si>
  <si>
    <r>
      <t xml:space="preserve">  6.</t>
    </r>
    <r>
      <rPr>
        <sz val="11"/>
        <rFont val="標楷體"/>
        <family val="4"/>
        <charset val="136"/>
      </rPr>
      <t>股份</t>
    </r>
    <phoneticPr fontId="2" type="noConversion"/>
  </si>
  <si>
    <t>七、國內投資性不動產及閒置資產</t>
    <phoneticPr fontId="2" type="noConversion"/>
  </si>
  <si>
    <r>
      <rPr>
        <b/>
        <sz val="11"/>
        <rFont val="標楷體"/>
        <family val="4"/>
        <charset val="136"/>
      </rPr>
      <t>八、國外投資淨額</t>
    </r>
    <phoneticPr fontId="2" type="noConversion"/>
  </si>
  <si>
    <r>
      <rPr>
        <b/>
        <sz val="11"/>
        <rFont val="標楷體"/>
        <family val="4"/>
        <charset val="136"/>
      </rPr>
      <t>九、存貨淨額</t>
    </r>
    <phoneticPr fontId="2" type="noConversion"/>
  </si>
  <si>
    <t>十、不動產、廠房及設備淨額</t>
    <phoneticPr fontId="2" type="noConversion"/>
  </si>
  <si>
    <t>十一、無形資產、生物資產、遞延資產及用品盤存</t>
    <phoneticPr fontId="2" type="noConversion"/>
  </si>
  <si>
    <t>四、附買回票債券負債</t>
    <phoneticPr fontId="2" type="noConversion"/>
  </si>
  <si>
    <t>九、責任及損失準備</t>
    <phoneticPr fontId="2" type="noConversion"/>
  </si>
  <si>
    <t>十三、遞延負債</t>
    <phoneticPr fontId="2" type="noConversion"/>
  </si>
  <si>
    <t>預收工程款
（應付建造合約款）</t>
    <phoneticPr fontId="2" type="noConversion"/>
  </si>
  <si>
    <t>遞延所得稅負債</t>
    <phoneticPr fontId="2" type="noConversion"/>
  </si>
  <si>
    <r>
      <t>十四、</t>
    </r>
    <r>
      <rPr>
        <b/>
        <sz val="10.5"/>
        <rFont val="標楷體"/>
        <family val="4"/>
        <charset val="136"/>
      </rPr>
      <t>透過損益按公允價值衡量之金融負債</t>
    </r>
    <phoneticPr fontId="2" type="noConversion"/>
  </si>
  <si>
    <r>
      <t>(</t>
    </r>
    <r>
      <rPr>
        <b/>
        <sz val="14"/>
        <rFont val="標楷體"/>
        <family val="4"/>
        <charset val="136"/>
      </rPr>
      <t>一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透過損益按公允價值衡量之金融資產</t>
    </r>
    <phoneticPr fontId="2" type="noConversion"/>
  </si>
  <si>
    <t>預付租金</t>
    <phoneticPr fontId="2" type="noConversion"/>
  </si>
  <si>
    <t>預付租金</t>
    <phoneticPr fontId="2" type="noConversion"/>
  </si>
  <si>
    <r>
      <t>二、其他應收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預付款項</t>
    </r>
    <phoneticPr fontId="2" type="noConversion"/>
  </si>
  <si>
    <t>二、其他應付、預收款項</t>
    <phoneticPr fontId="2" type="noConversion"/>
  </si>
  <si>
    <t>在建工程（應收建造合約款）</t>
    <phoneticPr fontId="2" type="noConversion"/>
  </si>
  <si>
    <t>遞延所得稅資產</t>
    <phoneticPr fontId="2" type="noConversion"/>
  </si>
  <si>
    <t>應收退稅款</t>
    <phoneticPr fontId="2" type="noConversion"/>
  </si>
  <si>
    <r>
      <t xml:space="preserve">一、商業受信
</t>
    </r>
    <r>
      <rPr>
        <b/>
        <sz val="10"/>
        <rFont val="標楷體"/>
        <family val="4"/>
        <charset val="136"/>
      </rPr>
      <t>（與生產商品</t>
    </r>
    <r>
      <rPr>
        <b/>
        <sz val="10"/>
        <rFont val="新細明體"/>
        <family val="1"/>
        <charset val="136"/>
      </rPr>
      <t>、</t>
    </r>
    <r>
      <rPr>
        <b/>
        <sz val="10"/>
        <rFont val="標楷體"/>
        <family val="4"/>
        <charset val="136"/>
      </rPr>
      <t>提供服務</t>
    </r>
    <r>
      <rPr>
        <b/>
        <u/>
        <sz val="10"/>
        <rFont val="標楷體"/>
        <family val="4"/>
        <charset val="136"/>
      </rPr>
      <t>直接相關</t>
    </r>
    <r>
      <rPr>
        <b/>
        <sz val="10"/>
        <rFont val="標楷體"/>
        <family val="4"/>
        <charset val="136"/>
      </rPr>
      <t>的應付及預收款項）</t>
    </r>
    <r>
      <rPr>
        <sz val="10"/>
        <color indexed="10"/>
        <rFont val="Times New Roman"/>
        <family val="1"/>
      </rPr>
      <t xml:space="preserve">                                   </t>
    </r>
    <r>
      <rPr>
        <b/>
        <sz val="10"/>
        <color indexed="8"/>
        <rFont val="Times New Roman"/>
        <family val="1"/>
      </rPr>
      <t/>
    </r>
    <phoneticPr fontId="2" type="noConversion"/>
  </si>
  <si>
    <r>
      <t>一、商業授信</t>
    </r>
    <r>
      <rPr>
        <b/>
        <sz val="12"/>
        <color indexed="10"/>
        <rFont val="標楷體"/>
        <family val="4"/>
        <charset val="136"/>
      </rPr>
      <t>毛額</t>
    </r>
    <r>
      <rPr>
        <b/>
        <sz val="12"/>
        <rFont val="Times New Roman"/>
        <family val="1"/>
      </rPr>
      <t xml:space="preserve"> 
</t>
    </r>
    <r>
      <rPr>
        <b/>
        <sz val="10"/>
        <rFont val="標楷體"/>
        <family val="4"/>
        <charset val="136"/>
      </rPr>
      <t>（與商品</t>
    </r>
    <r>
      <rPr>
        <b/>
        <sz val="10"/>
        <rFont val="新細明體"/>
        <family val="1"/>
        <charset val="136"/>
      </rPr>
      <t>、</t>
    </r>
    <r>
      <rPr>
        <b/>
        <sz val="10"/>
        <rFont val="標楷體"/>
        <family val="4"/>
        <charset val="136"/>
      </rPr>
      <t>服務銷售</t>
    </r>
    <r>
      <rPr>
        <b/>
        <u/>
        <sz val="10"/>
        <rFont val="標楷體"/>
        <family val="4"/>
        <charset val="136"/>
      </rPr>
      <t>直接相關</t>
    </r>
    <r>
      <rPr>
        <b/>
        <sz val="10"/>
        <rFont val="標楷體"/>
        <family val="4"/>
        <charset val="136"/>
      </rPr>
      <t>的應收及預付款項</t>
    </r>
    <r>
      <rPr>
        <b/>
        <sz val="10"/>
        <rFont val="新細明體"/>
        <family val="1"/>
        <charset val="136"/>
      </rPr>
      <t>；</t>
    </r>
    <r>
      <rPr>
        <b/>
        <u/>
        <sz val="10"/>
        <rFont val="標楷體"/>
        <family val="4"/>
        <charset val="136"/>
      </rPr>
      <t>不</t>
    </r>
    <r>
      <rPr>
        <b/>
        <sz val="10"/>
        <rFont val="標楷體"/>
        <family val="4"/>
        <charset val="136"/>
      </rPr>
      <t>扣除備抵呆帳，</t>
    </r>
    <r>
      <rPr>
        <b/>
        <u/>
        <sz val="10"/>
        <rFont val="標楷體"/>
        <family val="4"/>
        <charset val="136"/>
      </rPr>
      <t>但扣除</t>
    </r>
    <r>
      <rPr>
        <b/>
        <sz val="10"/>
        <rFont val="標楷體"/>
        <family val="4"/>
        <charset val="136"/>
      </rPr>
      <t xml:space="preserve">銷貨退回及折讓）
</t>
    </r>
    <phoneticPr fontId="2" type="noConversion"/>
  </si>
  <si>
    <t>應付稅款</t>
    <phoneticPr fontId="2" type="noConversion"/>
  </si>
  <si>
    <t>十一、土地增值稅準備</t>
    <phoneticPr fontId="2" type="noConversion"/>
  </si>
  <si>
    <r>
      <t xml:space="preserve">  3.</t>
    </r>
    <r>
      <rPr>
        <sz val="11"/>
        <rFont val="標楷體"/>
        <family val="4"/>
        <charset val="136"/>
      </rPr>
      <t>國外有價證券投資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</si>
  <si>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國外衍生金融資產及結構型商品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</si>
  <si>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國外不動產投資</t>
    </r>
    <phoneticPr fontId="2" type="noConversion"/>
  </si>
  <si>
    <r>
      <t xml:space="preserve">  7.</t>
    </r>
    <r>
      <rPr>
        <sz val="11"/>
        <rFont val="標楷體"/>
        <family val="4"/>
        <charset val="136"/>
      </rPr>
      <t>資產證券化商品</t>
    </r>
    <phoneticPr fontId="2" type="noConversion"/>
  </si>
  <si>
    <r>
      <t xml:space="preserve">  8.</t>
    </r>
    <r>
      <rPr>
        <sz val="11"/>
        <rFont val="標楷體"/>
        <family val="4"/>
        <charset val="136"/>
      </rPr>
      <t>衍生金融資產及結構型商品</t>
    </r>
    <phoneticPr fontId="2" type="noConversion"/>
  </si>
  <si>
    <r>
      <t xml:space="preserve">  9.</t>
    </r>
    <r>
      <rPr>
        <sz val="11"/>
        <rFont val="標楷體"/>
        <family val="4"/>
        <charset val="136"/>
      </rPr>
      <t>其他國內投資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</si>
  <si>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土地淨額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</si>
  <si>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建築物、廠房及設備淨額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</si>
  <si>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政府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</si>
  <si>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金融機構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</si>
  <si>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企業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</si>
  <si>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個人及非營利團體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</si>
  <si>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國外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</si>
  <si>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政府</t>
    </r>
    <r>
      <rPr>
        <sz val="11"/>
        <rFont val="Times New Roman"/>
        <family val="1"/>
      </rPr>
      <t/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</si>
  <si>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金融機構</t>
    </r>
    <r>
      <rPr>
        <sz val="11"/>
        <rFont val="Times New Roman"/>
        <family val="1"/>
      </rPr>
      <t/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</si>
  <si>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企業</t>
    </r>
    <r>
      <rPr>
        <sz val="11"/>
        <rFont val="Times New Roman"/>
        <family val="1"/>
      </rPr>
      <t/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</si>
  <si>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個人及非營利團體</t>
    </r>
    <r>
      <rPr>
        <sz val="11"/>
        <rFont val="Times New Roman"/>
        <family val="1"/>
      </rPr>
      <t/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</si>
  <si>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國外</t>
    </r>
    <r>
      <rPr>
        <sz val="11"/>
        <rFont val="Times New Roman"/>
        <family val="1"/>
      </rPr>
      <t/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</si>
  <si>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政府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</si>
  <si>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金融機構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</si>
  <si>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企業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</si>
  <si>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個人及非營利團體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</si>
  <si>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國外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</si>
  <si>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政府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</si>
  <si>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企業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</si>
  <si>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個人及非營利團體</t>
    </r>
    <phoneticPr fontId="2" type="noConversion"/>
  </si>
  <si>
    <r>
      <t>單位：新台幣千元</t>
    </r>
    <r>
      <rPr>
        <sz val="12"/>
        <color indexed="10"/>
        <rFont val="Times New Roman"/>
        <family val="1"/>
      </rPr>
      <t>(</t>
    </r>
    <r>
      <rPr>
        <sz val="12"/>
        <color indexed="10"/>
        <rFont val="標楷體"/>
        <family val="4"/>
        <charset val="136"/>
      </rPr>
      <t>千元以下四捨五入</t>
    </r>
    <r>
      <rPr>
        <sz val="12"/>
        <color indexed="10"/>
        <rFont val="Times New Roman"/>
        <family val="1"/>
      </rPr>
      <t>)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</si>
  <si>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國外直接投資（持股在</t>
    </r>
    <r>
      <rPr>
        <sz val="11"/>
        <rFont val="Century Gothic"/>
        <family val="2"/>
      </rPr>
      <t>10%</t>
    </r>
    <r>
      <rPr>
        <sz val="11"/>
        <rFont val="標楷體"/>
        <family val="4"/>
        <charset val="136"/>
      </rPr>
      <t>以上）</t>
    </r>
    <phoneticPr fontId="2" type="noConversion"/>
  </si>
  <si>
    <r>
      <t>1.</t>
    </r>
    <r>
      <rPr>
        <sz val="14"/>
        <rFont val="標楷體"/>
        <family val="4"/>
        <charset val="136"/>
      </rPr>
      <t>短期票券</t>
    </r>
    <r>
      <rPr>
        <b/>
        <sz val="14"/>
        <rFont val="Times New Roman"/>
        <family val="1"/>
      </rPr>
      <t/>
    </r>
    <phoneticPr fontId="2" type="noConversion"/>
  </si>
  <si>
    <r>
      <t>2.</t>
    </r>
    <r>
      <rPr>
        <sz val="14"/>
        <rFont val="標楷體"/>
        <family val="4"/>
        <charset val="136"/>
      </rPr>
      <t>政府公債及國庫券</t>
    </r>
    <phoneticPr fontId="2" type="noConversion"/>
  </si>
  <si>
    <r>
      <t>3.</t>
    </r>
    <r>
      <rPr>
        <sz val="14"/>
        <rFont val="標楷體"/>
        <family val="4"/>
        <charset val="136"/>
      </rPr>
      <t>公司債</t>
    </r>
    <phoneticPr fontId="2" type="noConversion"/>
  </si>
  <si>
    <r>
      <t>4.</t>
    </r>
    <r>
      <rPr>
        <sz val="14"/>
        <rFont val="標楷體"/>
        <family val="4"/>
        <charset val="136"/>
      </rPr>
      <t>金融債券</t>
    </r>
    <phoneticPr fontId="2" type="noConversion"/>
  </si>
  <si>
    <r>
      <t>5.</t>
    </r>
    <r>
      <rPr>
        <sz val="14"/>
        <rFont val="標楷體"/>
        <family val="4"/>
        <charset val="136"/>
      </rPr>
      <t>共同基金（受益憑證）</t>
    </r>
    <phoneticPr fontId="2" type="noConversion"/>
  </si>
  <si>
    <r>
      <t>6.</t>
    </r>
    <r>
      <rPr>
        <sz val="14"/>
        <rFont val="標楷體"/>
        <family val="4"/>
        <charset val="136"/>
      </rPr>
      <t>股份</t>
    </r>
    <phoneticPr fontId="2" type="noConversion"/>
  </si>
  <si>
    <r>
      <t>7.</t>
    </r>
    <r>
      <rPr>
        <sz val="14"/>
        <rFont val="標楷體"/>
        <family val="4"/>
        <charset val="136"/>
      </rPr>
      <t>資產證券化商品</t>
    </r>
    <phoneticPr fontId="2" type="noConversion"/>
  </si>
  <si>
    <r>
      <t>8.</t>
    </r>
    <r>
      <rPr>
        <sz val="14"/>
        <rFont val="標楷體"/>
        <family val="4"/>
        <charset val="136"/>
      </rPr>
      <t>衍生金融資產及結構型商品</t>
    </r>
    <phoneticPr fontId="2" type="noConversion"/>
  </si>
  <si>
    <r>
      <rPr>
        <sz val="14"/>
        <rFont val="Century Gothic"/>
        <family val="2"/>
      </rPr>
      <t>3.</t>
    </r>
    <r>
      <rPr>
        <sz val="14"/>
        <rFont val="標楷體"/>
        <family val="4"/>
        <charset val="136"/>
      </rPr>
      <t>國外公司發行之債權證券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（債券）</t>
    </r>
    <phoneticPr fontId="2" type="noConversion"/>
  </si>
  <si>
    <r>
      <rPr>
        <sz val="14"/>
        <rFont val="Century Gothic"/>
        <family val="2"/>
      </rPr>
      <t>4.</t>
    </r>
    <r>
      <rPr>
        <sz val="14"/>
        <rFont val="標楷體"/>
        <family val="4"/>
        <charset val="136"/>
      </rPr>
      <t>台灣公司發行之海外可轉債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ECB</t>
    </r>
    <r>
      <rPr>
        <sz val="14"/>
        <rFont val="標楷體"/>
        <family val="4"/>
        <charset val="136"/>
      </rPr>
      <t>)</t>
    </r>
    <phoneticPr fontId="2" type="noConversion"/>
  </si>
  <si>
    <r>
      <rPr>
        <sz val="14"/>
        <rFont val="Century Gothic"/>
        <family val="2"/>
      </rPr>
      <t>5.</t>
    </r>
    <r>
      <rPr>
        <sz val="14"/>
        <rFont val="標楷體"/>
        <family val="4"/>
        <charset val="136"/>
      </rPr>
      <t>台灣公司發行之海外存託憑證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GDR</t>
    </r>
    <r>
      <rPr>
        <sz val="12"/>
        <rFont val="新細明體"/>
        <family val="1"/>
        <charset val="136"/>
      </rPr>
      <t>、</t>
    </r>
    <r>
      <rPr>
        <sz val="12"/>
        <rFont val="Century Gothic"/>
        <family val="2"/>
      </rPr>
      <t>ADR</t>
    </r>
    <r>
      <rPr>
        <sz val="14"/>
        <rFont val="標楷體"/>
        <family val="4"/>
        <charset val="136"/>
      </rPr>
      <t>)</t>
    </r>
    <phoneticPr fontId="2" type="noConversion"/>
  </si>
  <si>
    <r>
      <rPr>
        <sz val="14"/>
        <rFont val="Century Gothic"/>
        <family val="2"/>
      </rPr>
      <t>6.</t>
    </r>
    <r>
      <rPr>
        <sz val="14"/>
        <rFont val="標楷體"/>
        <family val="4"/>
        <charset val="136"/>
      </rPr>
      <t>國外衍生金融資產及結構型商品</t>
    </r>
    <phoneticPr fontId="2" type="noConversion"/>
  </si>
  <si>
    <r>
      <rPr>
        <sz val="14"/>
        <rFont val="Century Gothic"/>
        <family val="2"/>
      </rPr>
      <t>1.</t>
    </r>
    <r>
      <rPr>
        <sz val="14"/>
        <rFont val="標楷體"/>
        <family val="4"/>
        <charset val="136"/>
      </rPr>
      <t>國外直接投資
（</t>
    </r>
    <r>
      <rPr>
        <sz val="13"/>
        <rFont val="標楷體"/>
        <family val="4"/>
        <charset val="136"/>
      </rPr>
      <t>持股在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以上</t>
    </r>
    <r>
      <rPr>
        <sz val="14"/>
        <rFont val="標楷體"/>
        <family val="4"/>
        <charset val="136"/>
      </rPr>
      <t>）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</si>
  <si>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短期票券</t>
    </r>
    <r>
      <rPr>
        <sz val="10"/>
        <rFont val="標楷體"/>
        <family val="4"/>
        <charset val="136"/>
      </rPr>
      <t>（商業本票、銀行承兌匯票）</t>
    </r>
    <phoneticPr fontId="2" type="noConversion"/>
  </si>
  <si>
    <t>小計</t>
    <phoneticPr fontId="2" type="noConversion"/>
  </si>
  <si>
    <r>
      <t>1.</t>
    </r>
    <r>
      <rPr>
        <b/>
        <sz val="12"/>
        <rFont val="標楷體"/>
        <family val="4"/>
        <charset val="136"/>
      </rPr>
      <t>政府</t>
    </r>
    <phoneticPr fontId="2" type="noConversion"/>
  </si>
  <si>
    <t>一、國內金融投資淨額</t>
    <phoneticPr fontId="2" type="noConversion"/>
  </si>
  <si>
    <r>
      <t xml:space="preserve">  e-mail</t>
    </r>
    <r>
      <rPr>
        <sz val="12"/>
        <color indexed="10"/>
        <rFont val="Times New Roman"/>
        <family val="1"/>
      </rPr>
      <t xml:space="preserve">:           </t>
    </r>
    <phoneticPr fontId="2" type="noConversion"/>
  </si>
  <si>
    <r>
      <t xml:space="preserve">  </t>
    </r>
    <r>
      <rPr>
        <sz val="12"/>
        <color indexed="10"/>
        <rFont val="標楷體"/>
        <family val="4"/>
        <charset val="136"/>
      </rPr>
      <t>電話</t>
    </r>
    <r>
      <rPr>
        <sz val="12"/>
        <color indexed="10"/>
        <rFont val="Times New Roman"/>
        <family val="1"/>
      </rPr>
      <t xml:space="preserve">:           </t>
    </r>
    <phoneticPr fontId="2" type="noConversion"/>
  </si>
  <si>
    <t>十、人事及退休金準備</t>
    <phoneticPr fontId="2" type="noConversion"/>
  </si>
  <si>
    <t>淨確定福利資產</t>
    <phoneticPr fontId="2" type="noConversion"/>
  </si>
  <si>
    <t>負債及權益合計</t>
    <phoneticPr fontId="2" type="noConversion"/>
  </si>
  <si>
    <r>
      <rPr>
        <b/>
        <sz val="11"/>
        <rFont val="標楷體"/>
        <family val="4"/>
        <charset val="136"/>
      </rPr>
      <t>四、融通</t>
    </r>
    <r>
      <rPr>
        <b/>
        <sz val="11"/>
        <color indexed="10"/>
        <rFont val="標楷體"/>
        <family val="4"/>
        <charset val="136"/>
      </rPr>
      <t>（計息）</t>
    </r>
    <phoneticPr fontId="2" type="noConversion"/>
  </si>
  <si>
    <r>
      <t>五、應收及預付款項淨額</t>
    </r>
    <r>
      <rPr>
        <b/>
        <sz val="11"/>
        <color indexed="10"/>
        <rFont val="標楷體"/>
        <family val="4"/>
        <charset val="136"/>
      </rPr>
      <t>（不計息）</t>
    </r>
    <phoneticPr fontId="2" type="noConversion"/>
  </si>
  <si>
    <r>
      <t>二、國內非金融機構借款</t>
    </r>
    <r>
      <rPr>
        <b/>
        <sz val="11"/>
        <color indexed="10"/>
        <rFont val="標楷體"/>
        <family val="4"/>
        <charset val="136"/>
      </rPr>
      <t>（計息）</t>
    </r>
    <phoneticPr fontId="2" type="noConversion"/>
  </si>
  <si>
    <r>
      <rPr>
        <b/>
        <sz val="11"/>
        <rFont val="標楷體"/>
        <family val="4"/>
        <charset val="136"/>
      </rPr>
      <t>五、應付及預收款項淨額</t>
    </r>
    <r>
      <rPr>
        <b/>
        <sz val="11"/>
        <color indexed="10"/>
        <rFont val="標楷體"/>
        <family val="4"/>
        <charset val="136"/>
      </rPr>
      <t>（不計息）</t>
    </r>
    <phoneticPr fontId="2" type="noConversion"/>
  </si>
  <si>
    <r>
      <rPr>
        <b/>
        <sz val="11"/>
        <rFont val="Times New Roman"/>
        <family val="1"/>
      </rPr>
      <t xml:space="preserve">  </t>
    </r>
    <r>
      <rPr>
        <b/>
        <sz val="11"/>
        <color indexed="10"/>
        <rFont val="標楷體"/>
        <family val="4"/>
        <charset val="136"/>
      </rPr>
      <t>減：備抵呆帳</t>
    </r>
    <r>
      <rPr>
        <b/>
        <sz val="11"/>
        <color indexed="10"/>
        <rFont val="Times New Roman"/>
        <family val="1"/>
      </rPr>
      <t>(</t>
    </r>
    <r>
      <rPr>
        <b/>
        <sz val="11"/>
        <color indexed="10"/>
        <rFont val="標楷體"/>
        <family val="4"/>
        <charset val="136"/>
      </rPr>
      <t>請填正數</t>
    </r>
    <r>
      <rPr>
        <b/>
        <sz val="11"/>
        <color indexed="10"/>
        <rFont val="Times New Roman"/>
        <family val="1"/>
      </rPr>
      <t>)</t>
    </r>
    <phoneticPr fontId="2" type="noConversion"/>
  </si>
  <si>
    <t>國內外總計</t>
    <phoneticPr fontId="2" type="noConversion"/>
  </si>
  <si>
    <r>
      <rPr>
        <sz val="11"/>
        <rFont val="標楷體"/>
        <family val="4"/>
        <charset val="136"/>
      </rPr>
      <t>請先將應收及預付款項明細資料填入附表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，並註明其科目名稱，明細表各部門合計金額會自動連結至本欄各項</t>
    </r>
    <phoneticPr fontId="2" type="noConversion"/>
  </si>
  <si>
    <t>請先將應付及預收款項明細資料填入附表1中，並註明其科目名稱，明細表各部門合計金額會自動連結至本欄各項</t>
    <phoneticPr fontId="2" type="noConversion"/>
  </si>
  <si>
    <r>
      <rPr>
        <sz val="11"/>
        <rFont val="標楷體"/>
        <family val="4"/>
        <charset val="136"/>
      </rPr>
      <t>請先依財報上會計項目將資料填入附表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，明細表各項目合計金額會自動連結至本欄</t>
    </r>
    <r>
      <rPr>
        <sz val="11"/>
        <rFont val="Times New Roman"/>
        <family val="1"/>
      </rPr>
      <t>1~8</t>
    </r>
    <r>
      <rPr>
        <sz val="11"/>
        <rFont val="標楷體"/>
        <family val="4"/>
        <charset val="136"/>
      </rPr>
      <t>項</t>
    </r>
    <phoneticPr fontId="2" type="noConversion"/>
  </si>
  <si>
    <r>
      <rPr>
        <sz val="11"/>
        <rFont val="標楷體"/>
        <family val="4"/>
        <charset val="136"/>
      </rPr>
      <t>請先依財報上會計項目將資料填入附表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，明細表各項目合計金額會自動連結至本欄</t>
    </r>
    <r>
      <rPr>
        <sz val="11"/>
        <rFont val="Times New Roman"/>
        <family val="1"/>
      </rPr>
      <t>2~4</t>
    </r>
    <r>
      <rPr>
        <sz val="11"/>
        <rFont val="標楷體"/>
        <family val="4"/>
        <charset val="136"/>
      </rPr>
      <t>項</t>
    </r>
    <phoneticPr fontId="2" type="noConversion"/>
  </si>
  <si>
    <r>
      <t>(</t>
    </r>
    <r>
      <rPr>
        <b/>
        <sz val="14"/>
        <rFont val="標楷體"/>
        <family val="4"/>
        <charset val="136"/>
      </rPr>
      <t>二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透過其他綜合損益按公允價值衡量之金融資產</t>
    </r>
    <phoneticPr fontId="2" type="noConversion"/>
  </si>
  <si>
    <t>十五、避險之金融負債</t>
    <phoneticPr fontId="2" type="noConversion"/>
  </si>
  <si>
    <t>合約資產</t>
    <phoneticPr fontId="2" type="noConversion"/>
  </si>
  <si>
    <t>合約負債</t>
    <phoneticPr fontId="2" type="noConversion"/>
  </si>
  <si>
    <r>
      <rPr>
        <sz val="10"/>
        <rFont val="標楷體"/>
        <family val="4"/>
        <charset val="136"/>
      </rPr>
      <t>暫付款、預付款</t>
    </r>
    <phoneticPr fontId="2" type="noConversion"/>
  </si>
  <si>
    <r>
      <rPr>
        <sz val="10"/>
        <rFont val="標楷體"/>
        <family val="4"/>
        <charset val="136"/>
      </rPr>
      <t>代收承銷股款</t>
    </r>
  </si>
  <si>
    <r>
      <rPr>
        <sz val="10"/>
        <rFont val="標楷體"/>
        <family val="4"/>
        <charset val="136"/>
      </rPr>
      <t>應收收益</t>
    </r>
    <phoneticPr fontId="2" type="noConversion"/>
  </si>
  <si>
    <r>
      <rPr>
        <sz val="10"/>
        <rFont val="標楷體"/>
        <family val="4"/>
        <charset val="136"/>
      </rPr>
      <t>應收利息</t>
    </r>
  </si>
  <si>
    <r>
      <rPr>
        <sz val="10"/>
        <rFont val="標楷體"/>
        <family val="4"/>
        <charset val="136"/>
      </rPr>
      <t>應付利息</t>
    </r>
    <phoneticPr fontId="2" type="noConversion"/>
  </si>
  <si>
    <r>
      <rPr>
        <sz val="10"/>
        <rFont val="標楷體"/>
        <family val="4"/>
        <charset val="136"/>
      </rPr>
      <t>存入保證金</t>
    </r>
    <phoneticPr fontId="2" type="noConversion"/>
  </si>
  <si>
    <r>
      <rPr>
        <sz val="10"/>
        <rFont val="標楷體"/>
        <family val="4"/>
        <charset val="136"/>
      </rPr>
      <t>應付薪資及獎金</t>
    </r>
    <phoneticPr fontId="2" type="noConversion"/>
  </si>
  <si>
    <r>
      <rPr>
        <sz val="10"/>
        <rFont val="標楷體"/>
        <family val="4"/>
        <charset val="136"/>
      </rPr>
      <t>應付員工紅利及董監酬勞</t>
    </r>
    <phoneticPr fontId="2" type="noConversion"/>
  </si>
  <si>
    <r>
      <rPr>
        <sz val="10"/>
        <rFont val="標楷體"/>
        <family val="4"/>
        <charset val="136"/>
      </rPr>
      <t>融券保證金</t>
    </r>
  </si>
  <si>
    <r>
      <rPr>
        <sz val="10"/>
        <rFont val="標楷體"/>
        <family val="4"/>
        <charset val="136"/>
      </rPr>
      <t>其他應付及預收</t>
    </r>
    <phoneticPr fontId="2" type="noConversion"/>
  </si>
  <si>
    <t>淨確定福利負債</t>
    <phoneticPr fontId="2" type="noConversion"/>
  </si>
  <si>
    <r>
      <rPr>
        <sz val="10"/>
        <rFont val="標楷體"/>
        <family val="4"/>
        <charset val="136"/>
      </rPr>
      <t>應付國外權利金</t>
    </r>
    <phoneticPr fontId="2" type="noConversion"/>
  </si>
  <si>
    <r>
      <rPr>
        <sz val="10"/>
        <rFont val="標楷體"/>
        <family val="4"/>
        <charset val="136"/>
      </rPr>
      <t>應付利息</t>
    </r>
    <r>
      <rPr>
        <sz val="10"/>
        <rFont val="Times New Roman"/>
        <family val="1"/>
      </rPr>
      <t>-ECB</t>
    </r>
    <phoneticPr fontId="2" type="noConversion"/>
  </si>
  <si>
    <r>
      <t xml:space="preserve">   </t>
    </r>
    <r>
      <rPr>
        <sz val="12"/>
        <color indexed="10"/>
        <rFont val="標楷體"/>
        <family val="4"/>
        <charset val="136"/>
      </rPr>
      <t>公司名稱</t>
    </r>
    <r>
      <rPr>
        <sz val="12"/>
        <color indexed="10"/>
        <rFont val="Times New Roman"/>
        <family val="1"/>
      </rPr>
      <t>:</t>
    </r>
    <phoneticPr fontId="2" type="noConversion"/>
  </si>
  <si>
    <r>
      <rPr>
        <sz val="12"/>
        <color indexed="10"/>
        <rFont val="標楷體"/>
        <family val="4"/>
        <charset val="136"/>
      </rPr>
      <t>業務主管</t>
    </r>
    <r>
      <rPr>
        <sz val="12"/>
        <color indexed="10"/>
        <rFont val="Times New Roman"/>
        <family val="1"/>
      </rPr>
      <t xml:space="preserve">:     </t>
    </r>
    <phoneticPr fontId="2" type="noConversion"/>
  </si>
  <si>
    <r>
      <t xml:space="preserve">  </t>
    </r>
    <r>
      <rPr>
        <sz val="12"/>
        <color indexed="10"/>
        <rFont val="標楷體"/>
        <family val="4"/>
        <charset val="136"/>
      </rPr>
      <t>公司名稱</t>
    </r>
    <r>
      <rPr>
        <sz val="12"/>
        <color indexed="10"/>
        <rFont val="Times New Roman"/>
        <family val="1"/>
      </rPr>
      <t>:</t>
    </r>
    <phoneticPr fontId="2" type="noConversion"/>
  </si>
  <si>
    <r>
      <rPr>
        <sz val="12"/>
        <color indexed="10"/>
        <rFont val="標楷體"/>
        <family val="4"/>
        <charset val="136"/>
      </rPr>
      <t>業務主管</t>
    </r>
    <r>
      <rPr>
        <sz val="12"/>
        <color indexed="10"/>
        <rFont val="Times New Roman"/>
        <family val="1"/>
      </rPr>
      <t xml:space="preserve">:    </t>
    </r>
    <phoneticPr fontId="2" type="noConversion"/>
  </si>
  <si>
    <r>
      <t xml:space="preserve"> </t>
    </r>
    <r>
      <rPr>
        <sz val="12"/>
        <color indexed="10"/>
        <rFont val="標楷體"/>
        <family val="4"/>
        <charset val="136"/>
      </rPr>
      <t>填表人</t>
    </r>
    <r>
      <rPr>
        <sz val="12"/>
        <color indexed="10"/>
        <rFont val="Times New Roman"/>
        <family val="1"/>
      </rPr>
      <t xml:space="preserve">:  </t>
    </r>
    <phoneticPr fontId="2" type="noConversion"/>
  </si>
  <si>
    <r>
      <rPr>
        <b/>
        <sz val="11"/>
        <rFont val="標楷體"/>
        <family val="4"/>
        <charset val="136"/>
      </rPr>
      <t>填表說明</t>
    </r>
    <phoneticPr fontId="2" type="noConversion"/>
  </si>
  <si>
    <r>
      <rPr>
        <sz val="10"/>
        <rFont val="標楷體"/>
        <family val="4"/>
        <charset val="136"/>
      </rPr>
      <t>指下列一至十一大項之和</t>
    </r>
  </si>
  <si>
    <r>
      <rPr>
        <sz val="10"/>
        <rFont val="標楷體"/>
        <family val="4"/>
        <charset val="136"/>
      </rPr>
      <t>指庫存現金（含外幣）、零用金或週轉金</t>
    </r>
    <phoneticPr fontId="2" type="noConversion"/>
  </si>
  <si>
    <r>
      <rPr>
        <sz val="10"/>
        <rFont val="標楷體"/>
        <family val="4"/>
        <charset val="136"/>
      </rPr>
      <t>指存於國內金融機構之存款，包括</t>
    </r>
    <r>
      <rPr>
        <sz val="10"/>
        <rFont val="Times New Roman"/>
        <family val="1"/>
      </rPr>
      <t>OBU</t>
    </r>
    <r>
      <rPr>
        <sz val="10"/>
        <rFont val="標楷體"/>
        <family val="4"/>
        <charset val="136"/>
      </rPr>
      <t>、外商及大陸銀行在台分行（結構型商品歸入衍生金融商品）</t>
    </r>
    <phoneticPr fontId="2" type="noConversion"/>
  </si>
  <si>
    <r>
      <rPr>
        <sz val="10"/>
        <rFont val="標楷體"/>
        <family val="4"/>
        <charset val="136"/>
      </rPr>
      <t>指存於國內金融機構之新台幣支票存款、活存、活儲、</t>
    </r>
    <r>
      <rPr>
        <sz val="10"/>
        <color indexed="10"/>
        <rFont val="標楷體"/>
        <family val="4"/>
        <charset val="136"/>
      </rPr>
      <t>在途存款</t>
    </r>
    <r>
      <rPr>
        <sz val="10"/>
        <rFont val="標楷體"/>
        <family val="4"/>
        <charset val="136"/>
      </rPr>
      <t>、郵政劃撥存款、</t>
    </r>
    <r>
      <rPr>
        <sz val="10"/>
        <color indexed="10"/>
        <rFont val="標楷體"/>
        <family val="4"/>
        <charset val="136"/>
      </rPr>
      <t>備償專戶</t>
    </r>
    <phoneticPr fontId="2" type="noConversion"/>
  </si>
  <si>
    <r>
      <rPr>
        <sz val="10"/>
        <rFont val="標楷體"/>
        <family val="4"/>
        <charset val="136"/>
      </rPr>
      <t>指存於國內金融機構之新台幣定存、定儲、可轉讓定存單等</t>
    </r>
    <phoneticPr fontId="2" type="noConversion"/>
  </si>
  <si>
    <r>
      <rPr>
        <sz val="10"/>
        <rFont val="標楷體"/>
        <family val="4"/>
        <charset val="136"/>
      </rPr>
      <t>指存於國內金融機構之外匯活期及外匯定期存款（含本項所產生之兌換損益）</t>
    </r>
    <phoneticPr fontId="2" type="noConversion"/>
  </si>
  <si>
    <r>
      <rPr>
        <sz val="10"/>
        <rFont val="標楷體"/>
        <family val="4"/>
        <charset val="136"/>
      </rPr>
      <t>指附條件交易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</si>
  <si>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細項之和</t>
    </r>
    <r>
      <rPr>
        <sz val="10"/>
        <color indexed="10"/>
        <rFont val="標楷體"/>
        <family val="4"/>
        <charset val="136"/>
      </rPr>
      <t>（計息）</t>
    </r>
    <phoneticPr fontId="2" type="noConversion"/>
  </si>
  <si>
    <r>
      <rPr>
        <sz val="10"/>
        <rFont val="標楷體"/>
        <family val="4"/>
        <charset val="136"/>
      </rPr>
      <t>指對公、民營企業之融通</t>
    </r>
    <phoneticPr fontId="2" type="noConversion"/>
  </si>
  <si>
    <r>
      <rPr>
        <sz val="10"/>
        <rFont val="標楷體"/>
        <family val="4"/>
        <charset val="136"/>
      </rPr>
      <t>指對員工、個人股東或職工福利會等之融通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</si>
  <si>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細項之和，減第</t>
    </r>
    <r>
      <rPr>
        <sz val="10"/>
        <rFont val="Times New Roman"/>
        <family val="1"/>
      </rPr>
      <t>6</t>
    </r>
    <r>
      <rPr>
        <sz val="10"/>
        <rFont val="標楷體"/>
        <family val="4"/>
        <charset val="136"/>
      </rPr>
      <t>細項後之淨額</t>
    </r>
    <r>
      <rPr>
        <sz val="10"/>
        <color indexed="10"/>
        <rFont val="標楷體"/>
        <family val="4"/>
        <charset val="136"/>
      </rPr>
      <t>（不計息）</t>
    </r>
    <phoneticPr fontId="2" type="noConversion"/>
  </si>
  <si>
    <r>
      <rPr>
        <sz val="10"/>
        <rFont val="標楷體"/>
        <family val="4"/>
        <charset val="136"/>
      </rPr>
      <t>請先將應收及預付款項明細資料填入附表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，並註明其科目名稱，明細表各部門合計金額會自動連結至本欄各項</t>
    </r>
    <phoneticPr fontId="2" type="noConversion"/>
  </si>
  <si>
    <r>
      <rPr>
        <sz val="10"/>
        <color indexed="10"/>
        <rFont val="標楷體"/>
        <family val="4"/>
        <charset val="136"/>
      </rPr>
      <t>前面不須加負號</t>
    </r>
    <r>
      <rPr>
        <sz val="10"/>
        <rFont val="標楷體"/>
        <family val="4"/>
        <charset val="136"/>
      </rPr>
      <t>，為應收款項之減項科目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</si>
  <si>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9</t>
    </r>
    <r>
      <rPr>
        <sz val="10"/>
        <rFont val="標楷體"/>
        <family val="4"/>
        <charset val="136"/>
      </rPr>
      <t>細項之和，並加計評價調整後之淨額</t>
    </r>
    <phoneticPr fontId="2" type="noConversion"/>
  </si>
  <si>
    <r>
      <rPr>
        <sz val="10"/>
        <rFont val="標楷體"/>
        <family val="4"/>
        <charset val="136"/>
      </rPr>
      <t>指持有國內票券金融公司或銀行承銷之商業本票、持有經銀行承兌之國內匯票</t>
    </r>
    <phoneticPr fontId="2" type="noConversion"/>
  </si>
  <si>
    <r>
      <rPr>
        <sz val="10"/>
        <rFont val="標楷體"/>
        <family val="4"/>
        <charset val="136"/>
      </rPr>
      <t>指持有我國各級政府發行之公債及財政部發行之國庫券</t>
    </r>
    <phoneticPr fontId="2" type="noConversion"/>
  </si>
  <si>
    <r>
      <rPr>
        <sz val="10"/>
        <rFont val="標楷體"/>
        <family val="4"/>
        <charset val="136"/>
      </rPr>
      <t>指持有國內企業發行之國內公司債</t>
    </r>
    <phoneticPr fontId="2" type="noConversion"/>
  </si>
  <si>
    <r>
      <rPr>
        <sz val="10"/>
        <rFont val="標楷體"/>
        <family val="4"/>
        <charset val="136"/>
      </rPr>
      <t>指持有國內銀行發行之一年以上金融債券</t>
    </r>
    <phoneticPr fontId="2" type="noConversion"/>
  </si>
  <si>
    <r>
      <rPr>
        <sz val="10"/>
        <rFont val="標楷體"/>
        <family val="4"/>
        <charset val="136"/>
      </rPr>
      <t>指持有國內證券投資信託公司及信託業發行之共同基金，有關</t>
    </r>
    <r>
      <rPr>
        <sz val="10"/>
        <color indexed="10"/>
        <rFont val="標楷體"/>
        <family val="4"/>
        <charset val="136"/>
      </rPr>
      <t>國內</t>
    </r>
    <r>
      <rPr>
        <sz val="10"/>
        <rFont val="標楷體"/>
        <family val="4"/>
        <charset val="136"/>
      </rPr>
      <t>投信與信託部發行之</t>
    </r>
    <r>
      <rPr>
        <sz val="10"/>
        <color indexed="10"/>
        <rFont val="標楷體"/>
        <family val="4"/>
        <charset val="136"/>
      </rPr>
      <t>共同基金名單</t>
    </r>
    <r>
      <rPr>
        <sz val="10"/>
        <rFont val="標楷體"/>
        <family val="4"/>
        <charset val="136"/>
      </rPr>
      <t>請參照「調查手冊」</t>
    </r>
    <phoneticPr fontId="2" type="noConversion"/>
  </si>
  <si>
    <r>
      <rPr>
        <sz val="10"/>
        <rFont val="標楷體"/>
        <family val="4"/>
        <charset val="136"/>
      </rPr>
      <t>指持有國內公、民營企業及金融機構之股權</t>
    </r>
    <phoneticPr fontId="2" type="noConversion"/>
  </si>
  <si>
    <r>
      <rPr>
        <sz val="10"/>
        <rFont val="標楷體"/>
        <family val="4"/>
        <charset val="136"/>
      </rPr>
      <t>指持有國內信託業發行之受益證券或資產基礎證券，包括不動產證券化商品（</t>
    </r>
    <r>
      <rPr>
        <sz val="10"/>
        <rFont val="Times New Roman"/>
        <family val="1"/>
      </rPr>
      <t>REITs</t>
    </r>
    <r>
      <rPr>
        <sz val="10"/>
        <rFont val="標楷體"/>
        <family val="4"/>
        <charset val="136"/>
      </rPr>
      <t>、</t>
    </r>
    <r>
      <rPr>
        <sz val="10"/>
        <rFont val="Times New Roman"/>
        <family val="1"/>
      </rPr>
      <t>REATs</t>
    </r>
    <r>
      <rPr>
        <sz val="10"/>
        <rFont val="標楷體"/>
        <family val="4"/>
        <charset val="136"/>
      </rPr>
      <t>）、金融資產證券化商品、資產基礎商業本票（</t>
    </r>
    <r>
      <rPr>
        <sz val="10"/>
        <rFont val="Times New Roman"/>
        <family val="1"/>
      </rPr>
      <t>ABCP</t>
    </r>
    <r>
      <rPr>
        <sz val="10"/>
        <rFont val="標楷體"/>
        <family val="4"/>
        <charset val="136"/>
      </rPr>
      <t>）等</t>
    </r>
    <phoneticPr fontId="2" type="noConversion"/>
  </si>
  <si>
    <r>
      <rPr>
        <sz val="10"/>
        <rFont val="標楷體"/>
        <family val="4"/>
        <charset val="136"/>
      </rPr>
      <t>指持有國內發行之選擇權、認購權證、期貨、連動式債券、結構債券及結構型商品等</t>
    </r>
    <phoneticPr fontId="2" type="noConversion"/>
  </si>
  <si>
    <r>
      <rPr>
        <sz val="10"/>
        <rFont val="標楷體"/>
        <family val="4"/>
        <charset val="136"/>
      </rPr>
      <t>指持有黃金、珠寶、古董字畫、藝術品、紀念幣、高爾夫球證及團體保險解約價值等資產</t>
    </r>
    <phoneticPr fontId="2" type="noConversion"/>
  </si>
  <si>
    <r>
      <rPr>
        <sz val="10"/>
        <rFont val="標楷體"/>
        <family val="4"/>
        <charset val="136"/>
      </rPr>
      <t>指非營業用之出租或閒置資產，及建設公司之營建推案（待售房地、營建用地、在建房地）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</si>
  <si>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4</t>
    </r>
    <r>
      <rPr>
        <sz val="10"/>
        <rFont val="標楷體"/>
        <family val="4"/>
        <charset val="136"/>
      </rPr>
      <t>細項（各項含所產生之匯率換算調整數）之和，並加計評價調整後之淨額</t>
    </r>
    <phoneticPr fontId="2" type="noConversion"/>
  </si>
  <si>
    <r>
      <rPr>
        <sz val="10"/>
        <rFont val="標楷體"/>
        <family val="4"/>
        <charset val="136"/>
      </rPr>
      <t>指存放在國外的各類存款</t>
    </r>
    <phoneticPr fontId="2" type="noConversion"/>
  </si>
  <si>
    <r>
      <rPr>
        <sz val="10"/>
        <rFont val="標楷體"/>
        <family val="4"/>
        <charset val="136"/>
      </rPr>
      <t>指在國外創設新公司、分公司，或轉投資公司且持股在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</t>
    </r>
    <phoneticPr fontId="2" type="noConversion"/>
  </si>
  <si>
    <r>
      <rPr>
        <sz val="10"/>
        <rFont val="標楷體"/>
        <family val="4"/>
        <charset val="136"/>
      </rPr>
      <t>指投資國外發行之有價證券（含債券、共同基金、持股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以下之股票等）。境外機構發行之共同基金名單請參「境外基金資訊觀測站」</t>
    </r>
    <phoneticPr fontId="2" type="noConversion"/>
  </si>
  <si>
    <r>
      <rPr>
        <sz val="10"/>
        <rFont val="標楷體"/>
        <family val="4"/>
        <charset val="136"/>
      </rPr>
      <t>指持有國外發行之選擇權、認購權證、期貨、連動式債券及結構債券等</t>
    </r>
    <phoneticPr fontId="2" type="noConversion"/>
  </si>
  <si>
    <r>
      <rPr>
        <sz val="10"/>
        <rFont val="標楷體"/>
        <family val="4"/>
        <charset val="136"/>
      </rPr>
      <t>指國外不動產投資</t>
    </r>
    <phoneticPr fontId="2" type="noConversion"/>
  </si>
  <si>
    <r>
      <rPr>
        <sz val="10"/>
        <rFont val="標楷體"/>
        <family val="4"/>
        <charset val="136"/>
      </rPr>
      <t>指扣除備抵跌價損失後之淨額，</t>
    </r>
    <r>
      <rPr>
        <sz val="10"/>
        <color indexed="10"/>
        <rFont val="標楷體"/>
        <family val="4"/>
        <charset val="136"/>
      </rPr>
      <t>預購原物料</t>
    </r>
    <r>
      <rPr>
        <sz val="10"/>
        <rFont val="標楷體"/>
        <family val="4"/>
        <charset val="136"/>
      </rPr>
      <t>請填附表</t>
    </r>
    <r>
      <rPr>
        <sz val="10"/>
        <rFont val="Times New Roman"/>
        <family val="1"/>
      </rPr>
      <t>1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</si>
  <si>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及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細項之和</t>
    </r>
    <phoneticPr fontId="2" type="noConversion"/>
  </si>
  <si>
    <r>
      <rPr>
        <sz val="10"/>
        <rFont val="標楷體"/>
        <family val="4"/>
        <charset val="136"/>
      </rPr>
      <t>指營業用之土地淨額，包含土地重估增值，</t>
    </r>
    <r>
      <rPr>
        <sz val="10"/>
        <color indexed="10"/>
        <rFont val="標楷體"/>
        <family val="4"/>
        <charset val="136"/>
      </rPr>
      <t>土地改良物</t>
    </r>
    <r>
      <rPr>
        <sz val="10"/>
        <rFont val="標楷體"/>
        <family val="4"/>
        <charset val="136"/>
      </rPr>
      <t>請填建築物、廠房及設備淨額</t>
    </r>
    <phoneticPr fontId="2" type="noConversion"/>
  </si>
  <si>
    <r>
      <rPr>
        <sz val="10"/>
        <rFont val="標楷體"/>
        <family val="4"/>
        <charset val="136"/>
      </rPr>
      <t>指營業用之建築物、機械設備、運輸工具及各項設備等扣除累積折舊之淨額，</t>
    </r>
    <r>
      <rPr>
        <sz val="10"/>
        <color indexed="10"/>
        <rFont val="標楷體"/>
        <family val="4"/>
        <charset val="136"/>
      </rPr>
      <t>預付購置設備款</t>
    </r>
    <r>
      <rPr>
        <sz val="10"/>
        <rFont val="標楷體"/>
        <family val="4"/>
        <charset val="136"/>
      </rPr>
      <t>請填附表</t>
    </r>
    <r>
      <rPr>
        <sz val="10"/>
        <rFont val="Times New Roman"/>
        <family val="1"/>
      </rPr>
      <t>1</t>
    </r>
    <phoneticPr fontId="2" type="noConversion"/>
  </si>
  <si>
    <r>
      <rPr>
        <sz val="10"/>
        <rFont val="標楷體"/>
        <family val="4"/>
        <charset val="136"/>
      </rPr>
      <t>包括未攤銷費用、商譽、開辦費、租賃權益、遞延貸項、遞延費用、遞延退休金成本、遞延兌換損失、未實現售後租回損失、電腦軟體及用品盤存等</t>
    </r>
    <phoneticPr fontId="2" type="noConversion"/>
  </si>
  <si>
    <r>
      <rPr>
        <b/>
        <sz val="11"/>
        <rFont val="標楷體"/>
        <family val="4"/>
        <charset val="136"/>
      </rPr>
      <t>填表說明</t>
    </r>
    <phoneticPr fontId="2" type="noConversion"/>
  </si>
  <si>
    <r>
      <rPr>
        <sz val="10"/>
        <rFont val="標楷體"/>
        <family val="4"/>
        <charset val="136"/>
      </rPr>
      <t>指下列一至十八大項之和</t>
    </r>
    <phoneticPr fontId="2" type="noConversion"/>
  </si>
  <si>
    <r>
      <rPr>
        <sz val="10"/>
        <rFont val="標楷體"/>
        <family val="4"/>
        <charset val="136"/>
      </rPr>
      <t>指向國內金融機構之借款，包括</t>
    </r>
    <r>
      <rPr>
        <sz val="10"/>
        <rFont val="Times New Roman"/>
        <family val="1"/>
      </rPr>
      <t>OBU</t>
    </r>
    <r>
      <rPr>
        <sz val="10"/>
        <rFont val="標楷體"/>
        <family val="4"/>
        <charset val="136"/>
      </rPr>
      <t>、外商及大陸銀行在台分行、金融租賃公司等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</si>
  <si>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細項之和</t>
    </r>
    <r>
      <rPr>
        <sz val="10"/>
        <color indexed="10"/>
        <rFont val="標楷體"/>
        <family val="4"/>
        <charset val="136"/>
      </rPr>
      <t>（計息）</t>
    </r>
    <phoneticPr fontId="2" type="noConversion"/>
  </si>
  <si>
    <r>
      <rPr>
        <sz val="10"/>
        <rFont val="標楷體"/>
        <family val="4"/>
        <charset val="136"/>
      </rPr>
      <t>指政府（如行政院開發基金、中小企業發展基金）委託銀行貸放之各種政策性貸款（風險由政府承擔）</t>
    </r>
    <phoneticPr fontId="2" type="noConversion"/>
  </si>
  <si>
    <r>
      <rPr>
        <sz val="10"/>
        <rFont val="標楷體"/>
        <family val="4"/>
        <charset val="136"/>
      </rPr>
      <t>指吸收員工存款、個人股東往來（計息）、向職工福利會借款或民間標會</t>
    </r>
    <phoneticPr fontId="2" type="noConversion"/>
  </si>
  <si>
    <r>
      <rPr>
        <sz val="10"/>
        <rFont val="標楷體"/>
        <family val="4"/>
        <charset val="136"/>
      </rPr>
      <t>指向國外（含本國銀行海外分行）之借款</t>
    </r>
    <phoneticPr fontId="2" type="noConversion"/>
  </si>
  <si>
    <r>
      <rPr>
        <sz val="10"/>
        <rFont val="標楷體"/>
        <family val="4"/>
        <charset val="136"/>
      </rPr>
      <t>指附條件交易（證券期貨業常見）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</si>
  <si>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細項之和</t>
    </r>
    <r>
      <rPr>
        <sz val="10"/>
        <color indexed="10"/>
        <rFont val="標楷體"/>
        <family val="4"/>
        <charset val="136"/>
      </rPr>
      <t>（不計息）</t>
    </r>
    <phoneticPr fontId="2" type="noConversion"/>
  </si>
  <si>
    <r>
      <rPr>
        <sz val="10"/>
        <rFont val="標楷體"/>
        <family val="4"/>
        <charset val="136"/>
      </rPr>
      <t>請先將應付及預收款項明細資料填入附表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中，並註明其科目名稱，明細表各部門合計金額會自動連結至本欄各項</t>
    </r>
    <phoneticPr fontId="2" type="noConversion"/>
  </si>
  <si>
    <r>
      <rPr>
        <sz val="10"/>
        <rFont val="標楷體"/>
        <family val="4"/>
        <charset val="136"/>
      </rPr>
      <t>指發行經票券金融公司或銀行保證之商業本票未償還餘額（扣除未攤銷折價）、開立經銀行承兌之國內匯票餘額（扣除未攤銷折價）</t>
    </r>
    <phoneticPr fontId="2" type="noConversion"/>
  </si>
  <si>
    <r>
      <rPr>
        <sz val="10"/>
        <rFont val="標楷體"/>
        <family val="4"/>
        <charset val="136"/>
      </rPr>
      <t>指企業在國內發行之公司債未償還餘額（扣除未攤銷折價）</t>
    </r>
    <phoneticPr fontId="2" type="noConversion"/>
  </si>
  <si>
    <r>
      <rPr>
        <sz val="10"/>
        <rFont val="標楷體"/>
        <family val="4"/>
        <charset val="136"/>
      </rPr>
      <t>指企業在國外發行之公司債等有價證券未償還餘額（扣除未攤銷折價）</t>
    </r>
    <phoneticPr fontId="2" type="noConversion"/>
  </si>
  <si>
    <r>
      <rPr>
        <sz val="10"/>
        <rFont val="標楷體"/>
        <family val="4"/>
        <charset val="136"/>
      </rPr>
      <t>包含各種損失準備、售後租回準備、</t>
    </r>
    <r>
      <rPr>
        <sz val="10"/>
        <color indexed="10"/>
        <rFont val="標楷體"/>
        <family val="4"/>
        <charset val="136"/>
      </rPr>
      <t>長期股權投資貸餘</t>
    </r>
    <r>
      <rPr>
        <sz val="10"/>
        <rFont val="標楷體"/>
        <family val="4"/>
        <charset val="136"/>
      </rPr>
      <t>等</t>
    </r>
    <phoneticPr fontId="2" type="noConversion"/>
  </si>
  <si>
    <r>
      <rPr>
        <sz val="10"/>
        <rFont val="標楷體"/>
        <family val="4"/>
        <charset val="136"/>
      </rPr>
      <t>（</t>
    </r>
    <r>
      <rPr>
        <sz val="10"/>
        <color indexed="10"/>
        <rFont val="標楷體"/>
        <family val="4"/>
        <charset val="136"/>
      </rPr>
      <t>淨確定福利資產或負債</t>
    </r>
    <r>
      <rPr>
        <sz val="10"/>
        <rFont val="標楷體"/>
        <family val="4"/>
        <charset val="136"/>
      </rPr>
      <t>，歸入</t>
    </r>
    <r>
      <rPr>
        <sz val="10"/>
        <color indexed="10"/>
        <rFont val="標楷體"/>
        <family val="4"/>
        <charset val="136"/>
      </rPr>
      <t>附表</t>
    </r>
    <r>
      <rPr>
        <sz val="10"/>
        <color indexed="10"/>
        <rFont val="Times New Roman"/>
        <family val="1"/>
      </rPr>
      <t>1</t>
    </r>
    <r>
      <rPr>
        <sz val="10"/>
        <rFont val="標楷體"/>
        <family val="4"/>
        <charset val="136"/>
      </rPr>
      <t>之個人及非營利團體部門）</t>
    </r>
    <phoneticPr fontId="2" type="noConversion"/>
  </si>
  <si>
    <r>
      <rPr>
        <sz val="10"/>
        <rFont val="標楷體"/>
        <family val="4"/>
        <charset val="136"/>
      </rPr>
      <t>指辦理土地重估，依法提列之增值稅準備，如</t>
    </r>
    <r>
      <rPr>
        <sz val="10"/>
        <color indexed="10"/>
        <rFont val="標楷體"/>
        <family val="4"/>
        <charset val="136"/>
      </rPr>
      <t>遞延所得稅中有，須拆出</t>
    </r>
    <r>
      <rPr>
        <sz val="10"/>
        <rFont val="標楷體"/>
        <family val="4"/>
        <charset val="136"/>
      </rPr>
      <t>。</t>
    </r>
    <phoneticPr fontId="2" type="noConversion"/>
  </si>
  <si>
    <r>
      <rPr>
        <sz val="10"/>
        <rFont val="標楷體"/>
        <family val="4"/>
        <charset val="136"/>
      </rPr>
      <t>因辦理資產證券化於帳上所產生之負債</t>
    </r>
    <phoneticPr fontId="2" type="noConversion"/>
  </si>
  <si>
    <r>
      <rPr>
        <sz val="10"/>
        <rFont val="標楷體"/>
        <family val="4"/>
        <charset val="136"/>
      </rPr>
      <t>指</t>
    </r>
    <r>
      <rPr>
        <sz val="10"/>
        <color indexed="10"/>
        <rFont val="標楷體"/>
        <family val="4"/>
        <charset val="136"/>
      </rPr>
      <t>未實現利益</t>
    </r>
    <phoneticPr fontId="2" type="noConversion"/>
  </si>
  <si>
    <r>
      <rPr>
        <sz val="10"/>
        <rFont val="標楷體"/>
        <family val="4"/>
        <charset val="136"/>
      </rPr>
      <t>與財報上之會計科目一致</t>
    </r>
    <phoneticPr fontId="2" type="noConversion"/>
  </si>
  <si>
    <r>
      <rPr>
        <sz val="10"/>
        <rFont val="標楷體"/>
        <family val="4"/>
        <charset val="136"/>
      </rPr>
      <t>指無法歸入以上項目之金融負債，金額小且重要性低，如其他金融負債－其他</t>
    </r>
    <phoneticPr fontId="2" type="noConversion"/>
  </si>
  <si>
    <r>
      <rPr>
        <sz val="10"/>
        <rFont val="標楷體"/>
        <family val="4"/>
        <charset val="136"/>
      </rPr>
      <t>指下列一及二大項之和</t>
    </r>
    <phoneticPr fontId="2" type="noConversion"/>
  </si>
  <si>
    <r>
      <rPr>
        <sz val="10"/>
        <rFont val="標楷體"/>
        <family val="4"/>
        <charset val="136"/>
      </rPr>
      <t>包含普通股股本及特別股股本，預收股本請填附表</t>
    </r>
    <r>
      <rPr>
        <sz val="10"/>
        <rFont val="Times New Roman"/>
        <family val="1"/>
      </rPr>
      <t>1</t>
    </r>
    <phoneticPr fontId="2" type="noConversion"/>
  </si>
  <si>
    <r>
      <rPr>
        <sz val="10"/>
        <rFont val="標楷體"/>
        <family val="4"/>
        <charset val="136"/>
      </rPr>
      <t>股本以外之權益項目均填在此，含法定公積、特別公積、資本公積、累積盈虧、庫藏股及累積換算調整數、金融商品未實現損益等。【本項金額如為負值，請在數字前加負號】</t>
    </r>
    <phoneticPr fontId="2" type="noConversion"/>
  </si>
  <si>
    <r>
      <rPr>
        <sz val="14"/>
        <rFont val="Century Gothic"/>
        <family val="2"/>
      </rPr>
      <t>2.</t>
    </r>
    <r>
      <rPr>
        <sz val="14"/>
        <rFont val="標楷體"/>
        <family val="4"/>
        <charset val="136"/>
      </rPr>
      <t>國外公司發行之股權證券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（</t>
    </r>
    <r>
      <rPr>
        <sz val="13"/>
        <rFont val="標楷體"/>
        <family val="4"/>
        <charset val="136"/>
      </rPr>
      <t>基金、持股低於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之股票</t>
    </r>
    <r>
      <rPr>
        <sz val="14"/>
        <rFont val="標楷體"/>
        <family val="4"/>
        <charset val="136"/>
      </rPr>
      <t>）</t>
    </r>
    <phoneticPr fontId="2" type="noConversion"/>
  </si>
  <si>
    <t>應收保證金</t>
    <phoneticPr fontId="2" type="noConversion"/>
  </si>
  <si>
    <t>應收保證金</t>
    <phoneticPr fontId="2" type="noConversion"/>
  </si>
  <si>
    <t>預付款項</t>
    <phoneticPr fontId="2" type="noConversion"/>
  </si>
  <si>
    <r>
      <rPr>
        <sz val="10"/>
        <rFont val="標楷體"/>
        <family val="4"/>
        <charset val="136"/>
      </rPr>
      <t>其他應收款</t>
    </r>
    <r>
      <rPr>
        <sz val="10"/>
        <rFont val="Times New Roman"/>
        <family val="1"/>
      </rPr>
      <t/>
    </r>
    <phoneticPr fontId="2" type="noConversion"/>
  </si>
  <si>
    <r>
      <rPr>
        <sz val="10"/>
        <rFont val="標楷體"/>
        <family val="4"/>
        <charset val="136"/>
      </rPr>
      <t>暫付款、預付款</t>
    </r>
    <r>
      <rPr>
        <sz val="10"/>
        <rFont val="Times New Roman"/>
        <family val="1"/>
      </rPr>
      <t/>
    </r>
    <phoneticPr fontId="2" type="noConversion"/>
  </si>
  <si>
    <t>其他應付款</t>
    <phoneticPr fontId="2" type="noConversion"/>
  </si>
  <si>
    <t>預收款、代收款</t>
    <phoneticPr fontId="2" type="noConversion"/>
  </si>
  <si>
    <t>應付利息</t>
    <phoneticPr fontId="2" type="noConversion"/>
  </si>
  <si>
    <t>應付融券保證及擔保價款</t>
    <phoneticPr fontId="2" type="noConversion"/>
  </si>
  <si>
    <r>
      <t xml:space="preserve">  </t>
    </r>
    <r>
      <rPr>
        <sz val="12"/>
        <color indexed="10"/>
        <rFont val="標楷體"/>
        <family val="4"/>
        <charset val="136"/>
      </rPr>
      <t>樣</t>
    </r>
    <r>
      <rPr>
        <sz val="12"/>
        <color indexed="10"/>
        <rFont val="Times New Roman"/>
        <family val="1"/>
      </rPr>
      <t xml:space="preserve"> </t>
    </r>
    <r>
      <rPr>
        <sz val="12"/>
        <color indexed="10"/>
        <rFont val="標楷體"/>
        <family val="4"/>
        <charset val="136"/>
      </rPr>
      <t>本</t>
    </r>
    <r>
      <rPr>
        <sz val="12"/>
        <color indexed="10"/>
        <rFont val="Times New Roman"/>
        <family val="1"/>
      </rPr>
      <t xml:space="preserve"> </t>
    </r>
    <r>
      <rPr>
        <sz val="12"/>
        <color indexed="10"/>
        <rFont val="標楷體"/>
        <family val="4"/>
        <charset val="136"/>
      </rPr>
      <t>編</t>
    </r>
    <r>
      <rPr>
        <sz val="12"/>
        <color indexed="10"/>
        <rFont val="Times New Roman"/>
        <family val="1"/>
      </rPr>
      <t xml:space="preserve"> </t>
    </r>
    <r>
      <rPr>
        <sz val="12"/>
        <color indexed="10"/>
        <rFont val="標楷體"/>
        <family val="4"/>
        <charset val="136"/>
      </rPr>
      <t>號</t>
    </r>
    <r>
      <rPr>
        <sz val="12"/>
        <color indexed="10"/>
        <rFont val="Times New Roman"/>
        <family val="1"/>
      </rPr>
      <t>:</t>
    </r>
  </si>
  <si>
    <t xml:space="preserve"> 填表人: </t>
    <phoneticPr fontId="2" type="noConversion"/>
  </si>
  <si>
    <r>
      <t xml:space="preserve">  </t>
    </r>
    <r>
      <rPr>
        <sz val="14"/>
        <color indexed="10"/>
        <rFont val="標楷體"/>
        <family val="4"/>
        <charset val="136"/>
      </rPr>
      <t>樣本編號</t>
    </r>
    <r>
      <rPr>
        <sz val="14"/>
        <color indexed="10"/>
        <rFont val="Times New Roman"/>
        <family val="1"/>
      </rPr>
      <t xml:space="preserve">:  </t>
    </r>
  </si>
  <si>
    <t xml:space="preserve">業務主管: </t>
    <phoneticPr fontId="2" type="noConversion"/>
  </si>
  <si>
    <r>
      <t xml:space="preserve"> </t>
    </r>
    <r>
      <rPr>
        <sz val="12"/>
        <color indexed="10"/>
        <rFont val="標楷體"/>
        <family val="4"/>
        <charset val="136"/>
      </rPr>
      <t>填表人</t>
    </r>
    <r>
      <rPr>
        <sz val="12"/>
        <color indexed="10"/>
        <rFont val="Times New Roman"/>
        <family val="1"/>
      </rPr>
      <t xml:space="preserve">:  </t>
    </r>
    <phoneticPr fontId="2" type="noConversion"/>
  </si>
  <si>
    <r>
      <t xml:space="preserve">  </t>
    </r>
    <r>
      <rPr>
        <sz val="14"/>
        <color indexed="10"/>
        <rFont val="標楷體"/>
        <family val="4"/>
        <charset val="136"/>
      </rPr>
      <t>電話</t>
    </r>
    <r>
      <rPr>
        <sz val="14"/>
        <color indexed="10"/>
        <rFont val="Times New Roman"/>
        <family val="1"/>
      </rPr>
      <t xml:space="preserve">:           </t>
    </r>
  </si>
  <si>
    <r>
      <t>e-mail</t>
    </r>
    <r>
      <rPr>
        <sz val="12"/>
        <color indexed="10"/>
        <rFont val="Times New Roman"/>
        <family val="1"/>
      </rPr>
      <t xml:space="preserve">:           </t>
    </r>
    <phoneticPr fontId="2" type="noConversion"/>
  </si>
  <si>
    <t xml:space="preserve">e-mail: </t>
    <phoneticPr fontId="2" type="noConversion"/>
  </si>
  <si>
    <r>
      <t>附表</t>
    </r>
    <r>
      <rPr>
        <b/>
        <sz val="20"/>
        <rFont val="Times New Roman"/>
        <family val="1"/>
      </rPr>
      <t>1</t>
    </r>
    <r>
      <rPr>
        <b/>
        <sz val="20"/>
        <rFont val="標楷體"/>
        <family val="4"/>
        <charset val="136"/>
      </rPr>
      <t>－應收預付及應付預收款項明細表</t>
    </r>
    <phoneticPr fontId="2" type="noConversion"/>
  </si>
  <si>
    <r>
      <t>附表</t>
    </r>
    <r>
      <rPr>
        <b/>
        <sz val="20"/>
        <rFont val="Times New Roman"/>
        <family val="1"/>
      </rPr>
      <t>2</t>
    </r>
    <r>
      <rPr>
        <b/>
        <sz val="20"/>
        <rFont val="標楷體"/>
        <family val="4"/>
        <charset val="136"/>
      </rPr>
      <t>－國內外金融投資明細表</t>
    </r>
    <phoneticPr fontId="2" type="noConversion"/>
  </si>
  <si>
    <r>
      <rPr>
        <b/>
        <sz val="10"/>
        <color indexed="8"/>
        <rFont val="標楷體"/>
        <family val="4"/>
        <charset val="136"/>
      </rPr>
      <t>項目</t>
    </r>
    <phoneticPr fontId="2" type="noConversion"/>
  </si>
  <si>
    <r>
      <rPr>
        <b/>
        <sz val="12"/>
        <rFont val="標楷體"/>
        <family val="4"/>
        <charset val="136"/>
      </rPr>
      <t>部</t>
    </r>
    <r>
      <rPr>
        <b/>
        <sz val="12"/>
        <rFont val="Times New Roman"/>
        <family val="1"/>
      </rPr>
      <t xml:space="preserve">  </t>
    </r>
    <r>
      <rPr>
        <b/>
        <sz val="12"/>
        <rFont val="標楷體"/>
        <family val="4"/>
        <charset val="136"/>
      </rPr>
      <t>門</t>
    </r>
    <r>
      <rPr>
        <b/>
        <sz val="12"/>
        <rFont val="Times New Roman"/>
        <family val="1"/>
      </rPr>
      <t xml:space="preserve">           </t>
    </r>
    <phoneticPr fontId="2" type="noConversion"/>
  </si>
  <si>
    <t xml:space="preserve"> </t>
    <phoneticPr fontId="2" type="noConversion"/>
  </si>
  <si>
    <t>十六、按攤銷後成本衡量之金融負債</t>
    <phoneticPr fontId="2" type="noConversion"/>
  </si>
  <si>
    <r>
      <t>(</t>
    </r>
    <r>
      <rPr>
        <b/>
        <sz val="14"/>
        <rFont val="標楷體"/>
        <family val="4"/>
        <charset val="136"/>
      </rPr>
      <t>三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按攤銷後成本衡量之金融資產</t>
    </r>
    <phoneticPr fontId="2" type="noConversion"/>
  </si>
  <si>
    <r>
      <t>(</t>
    </r>
    <r>
      <rPr>
        <b/>
        <sz val="14"/>
        <rFont val="標楷體"/>
        <family val="4"/>
        <charset val="136"/>
      </rPr>
      <t>四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避險之金融資產</t>
    </r>
    <phoneticPr fontId="2" type="noConversion"/>
  </si>
  <si>
    <r>
      <t>(</t>
    </r>
    <r>
      <rPr>
        <b/>
        <sz val="14"/>
        <rFont val="標楷體"/>
        <family val="4"/>
        <charset val="136"/>
      </rPr>
      <t>五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採用權益法之投資</t>
    </r>
    <phoneticPr fontId="2" type="noConversion"/>
  </si>
  <si>
    <r>
      <t>111</t>
    </r>
    <r>
      <rPr>
        <b/>
        <sz val="11"/>
        <rFont val="標楷體"/>
        <family val="4"/>
        <charset val="136"/>
      </rPr>
      <t>年</t>
    </r>
    <r>
      <rPr>
        <b/>
        <sz val="11"/>
        <rFont val="Times New Roman"/>
        <family val="1"/>
      </rPr>
      <t>12</t>
    </r>
    <r>
      <rPr>
        <b/>
        <sz val="11"/>
        <rFont val="標楷體"/>
        <family val="4"/>
        <charset val="136"/>
      </rPr>
      <t>月底</t>
    </r>
    <phoneticPr fontId="2" type="noConversion"/>
  </si>
  <si>
    <r>
      <t>111</t>
    </r>
    <r>
      <rPr>
        <b/>
        <sz val="11"/>
        <color indexed="8"/>
        <rFont val="標楷體"/>
        <family val="4"/>
        <charset val="136"/>
      </rPr>
      <t>年底</t>
    </r>
    <phoneticPr fontId="2" type="noConversion"/>
  </si>
  <si>
    <r>
      <t>111</t>
    </r>
    <r>
      <rPr>
        <sz val="14"/>
        <color indexed="10"/>
        <rFont val="標楷體"/>
        <family val="4"/>
        <charset val="136"/>
      </rPr>
      <t>年底</t>
    </r>
    <phoneticPr fontId="2" type="noConversion"/>
  </si>
  <si>
    <r>
      <rPr>
        <sz val="12"/>
        <rFont val="標楷體"/>
        <family val="4"/>
        <charset val="136"/>
      </rPr>
      <t>中央銀行經濟研究處聯絡電話：</t>
    </r>
    <r>
      <rPr>
        <sz val="12"/>
        <rFont val="Times New Roman"/>
        <family val="1"/>
      </rPr>
      <t>(02)23571770</t>
    </r>
    <phoneticPr fontId="2" type="noConversion"/>
  </si>
  <si>
    <r>
      <t xml:space="preserve">              </t>
    </r>
    <r>
      <rPr>
        <u/>
        <sz val="16"/>
        <rFont val="Times New Roman"/>
        <family val="1"/>
      </rPr>
      <t xml:space="preserve"> 113</t>
    </r>
    <r>
      <rPr>
        <u/>
        <sz val="16"/>
        <rFont val="標楷體"/>
        <family val="4"/>
        <charset val="136"/>
      </rPr>
      <t>年證券公司資金狀況調查表</t>
    </r>
    <phoneticPr fontId="2" type="noConversion"/>
  </si>
  <si>
    <r>
      <t>112</t>
    </r>
    <r>
      <rPr>
        <b/>
        <sz val="11"/>
        <rFont val="標楷體"/>
        <family val="4"/>
        <charset val="136"/>
      </rPr>
      <t>年</t>
    </r>
    <r>
      <rPr>
        <b/>
        <sz val="11"/>
        <rFont val="Times New Roman"/>
        <family val="1"/>
      </rPr>
      <t>12</t>
    </r>
    <r>
      <rPr>
        <b/>
        <sz val="11"/>
        <rFont val="標楷體"/>
        <family val="4"/>
        <charset val="136"/>
      </rPr>
      <t>月底</t>
    </r>
    <phoneticPr fontId="2" type="noConversion"/>
  </si>
  <si>
    <r>
      <t xml:space="preserve">                           </t>
    </r>
    <r>
      <rPr>
        <u/>
        <sz val="16"/>
        <rFont val="Times New Roman"/>
        <family val="1"/>
      </rPr>
      <t xml:space="preserve"> 113</t>
    </r>
    <r>
      <rPr>
        <u/>
        <sz val="16"/>
        <rFont val="標楷體"/>
        <family val="4"/>
        <charset val="136"/>
      </rPr>
      <t>年證券公司資金狀況調查表</t>
    </r>
    <r>
      <rPr>
        <u/>
        <sz val="16"/>
        <rFont val="Times New Roman"/>
        <family val="1"/>
      </rPr>
      <t>(</t>
    </r>
    <r>
      <rPr>
        <u/>
        <sz val="16"/>
        <rFont val="標楷體"/>
        <family val="4"/>
        <charset val="136"/>
      </rPr>
      <t>續</t>
    </r>
    <r>
      <rPr>
        <u/>
        <sz val="16"/>
        <rFont val="Times New Roman"/>
        <family val="1"/>
      </rPr>
      <t>)</t>
    </r>
    <phoneticPr fontId="2" type="noConversion"/>
  </si>
  <si>
    <r>
      <t>112</t>
    </r>
    <r>
      <rPr>
        <b/>
        <sz val="11"/>
        <color indexed="8"/>
        <rFont val="標楷體"/>
        <family val="4"/>
        <charset val="136"/>
      </rPr>
      <t>年底</t>
    </r>
    <phoneticPr fontId="2" type="noConversion"/>
  </si>
  <si>
    <r>
      <t>112</t>
    </r>
    <r>
      <rPr>
        <sz val="14"/>
        <color indexed="10"/>
        <rFont val="標楷體"/>
        <family val="4"/>
        <charset val="136"/>
      </rPr>
      <t>年底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</si>
</sst>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"/>
    <numFmt numFmtId="177" formatCode="#,##0.0_ "/>
    <numFmt numFmtId="178" formatCode="_-* #,##0;\-* #,##0;_-* &quot; &quot;??_-;_-@_-"/>
    <numFmt numFmtId="179" formatCode="_-* #,##0.00;\-* #,##0.00;_-* &quot; &quot;??_-;_-@_-"/>
    <numFmt numFmtId="180" formatCode="#,##0_);[Red]\-#,##0;\ ;"/>
    <numFmt numFmtId="181" formatCode="#,###;[Red]\-#,###;;"/>
    <numFmt numFmtId="182" formatCode="_-* #,##0.00;\-* #,##0.00;_-* &quot;&quot;??_-;_-@_-"/>
  </numFmts>
  <fonts count="89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9"/>
      <color indexed="10"/>
      <name val="Times New Roman"/>
      <family val="1"/>
    </font>
    <font>
      <b/>
      <sz val="12"/>
      <name val="標楷體"/>
      <family val="4"/>
      <charset val="136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b/>
      <sz val="11"/>
      <name val="標楷體"/>
      <family val="4"/>
      <charset val="136"/>
    </font>
    <font>
      <sz val="9"/>
      <color indexed="81"/>
      <name val="新細明體"/>
      <family val="1"/>
      <charset val="136"/>
    </font>
    <font>
      <sz val="9"/>
      <color indexed="10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sz val="16"/>
      <name val="標楷體"/>
      <family val="4"/>
      <charset val="136"/>
    </font>
    <font>
      <u/>
      <sz val="16"/>
      <name val="標楷體"/>
      <family val="4"/>
      <charset val="136"/>
    </font>
    <font>
      <b/>
      <sz val="10"/>
      <name val="標楷體"/>
      <family val="4"/>
      <charset val="136"/>
    </font>
    <font>
      <sz val="12"/>
      <color indexed="10"/>
      <name val="標楷體"/>
      <family val="4"/>
      <charset val="136"/>
    </font>
    <font>
      <sz val="10"/>
      <color indexed="10"/>
      <name val="Times New Roman"/>
      <family val="1"/>
    </font>
    <font>
      <sz val="9"/>
      <color indexed="81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8"/>
      <color indexed="10"/>
      <name val="Times New Roman"/>
      <family val="1"/>
    </font>
    <font>
      <sz val="11"/>
      <color indexed="8"/>
      <name val="Times New Roman"/>
      <family val="1"/>
    </font>
    <font>
      <sz val="12"/>
      <color indexed="10"/>
      <name val="Times New Roman"/>
      <family val="1"/>
    </font>
    <font>
      <sz val="10"/>
      <color indexed="8"/>
      <name val="標楷體"/>
      <family val="4"/>
      <charset val="136"/>
    </font>
    <font>
      <sz val="8"/>
      <color indexed="8"/>
      <name val="Times New Roman"/>
      <family val="1"/>
    </font>
    <font>
      <b/>
      <sz val="9"/>
      <name val="Times New Roman"/>
      <family val="1"/>
    </font>
    <font>
      <b/>
      <sz val="12"/>
      <color indexed="10"/>
      <name val="標楷體"/>
      <family val="4"/>
      <charset val="136"/>
    </font>
    <font>
      <b/>
      <sz val="10"/>
      <color indexed="10"/>
      <name val="Times New Roman"/>
      <family val="1"/>
    </font>
    <font>
      <b/>
      <sz val="11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1"/>
      <name val="新細明體"/>
      <family val="1"/>
      <charset val="136"/>
    </font>
    <font>
      <b/>
      <sz val="8"/>
      <color indexed="8"/>
      <name val="Times New Roman"/>
      <family val="1"/>
    </font>
    <font>
      <b/>
      <sz val="14"/>
      <name val="標楷體"/>
      <family val="4"/>
      <charset val="136"/>
    </font>
    <font>
      <sz val="9"/>
      <color indexed="12"/>
      <name val="新細明體"/>
      <family val="1"/>
      <charset val="136"/>
    </font>
    <font>
      <b/>
      <sz val="11"/>
      <color indexed="8"/>
      <name val="標楷體"/>
      <family val="4"/>
      <charset val="136"/>
    </font>
    <font>
      <sz val="11"/>
      <color indexed="10"/>
      <name val="Times New Roman"/>
      <family val="1"/>
    </font>
    <font>
      <b/>
      <sz val="10"/>
      <color indexed="8"/>
      <name val="標楷體"/>
      <family val="4"/>
      <charset val="136"/>
    </font>
    <font>
      <sz val="18"/>
      <name val="Times New Roman"/>
      <family val="1"/>
    </font>
    <font>
      <b/>
      <sz val="8"/>
      <name val="Times New Roman"/>
      <family val="1"/>
    </font>
    <font>
      <sz val="13"/>
      <color indexed="8"/>
      <name val="Times New Roman"/>
      <family val="1"/>
    </font>
    <font>
      <b/>
      <sz val="8"/>
      <color indexed="10"/>
      <name val="Times New Roman"/>
      <family val="1"/>
    </font>
    <font>
      <sz val="12"/>
      <color indexed="8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u/>
      <sz val="16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b/>
      <sz val="11"/>
      <color indexed="8"/>
      <name val="Times New Roman"/>
      <family val="1"/>
    </font>
    <font>
      <sz val="10"/>
      <color indexed="10"/>
      <name val="細明體"/>
      <family val="3"/>
      <charset val="136"/>
    </font>
    <font>
      <sz val="10"/>
      <color indexed="10"/>
      <name val="新細明體"/>
      <family val="1"/>
      <charset val="136"/>
    </font>
    <font>
      <sz val="11"/>
      <name val="標楷體"/>
      <family val="4"/>
      <charset val="136"/>
    </font>
    <font>
      <sz val="14"/>
      <color indexed="8"/>
      <name val="標楷體"/>
      <family val="4"/>
      <charset val="136"/>
    </font>
    <font>
      <sz val="14"/>
      <color indexed="8"/>
      <name val="Times New Roman"/>
      <family val="1"/>
    </font>
    <font>
      <b/>
      <u/>
      <sz val="10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6"/>
      <name val="新細明體"/>
      <family val="1"/>
      <charset val="136"/>
    </font>
    <font>
      <sz val="14"/>
      <color indexed="10"/>
      <name val="Times New Roman"/>
      <family val="1"/>
    </font>
    <font>
      <sz val="14"/>
      <color indexed="10"/>
      <name val="標楷體"/>
      <family val="4"/>
      <charset val="136"/>
    </font>
    <font>
      <b/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標楷體"/>
      <family val="4"/>
      <charset val="136"/>
    </font>
    <font>
      <b/>
      <sz val="10"/>
      <color indexed="10"/>
      <name val="標楷體"/>
      <family val="4"/>
      <charset val="136"/>
    </font>
    <font>
      <b/>
      <sz val="10.5"/>
      <name val="標楷體"/>
      <family val="4"/>
      <charset val="136"/>
    </font>
    <font>
      <b/>
      <sz val="10"/>
      <name val="新細明體"/>
      <family val="1"/>
      <charset val="136"/>
    </font>
    <font>
      <b/>
      <sz val="12"/>
      <name val="新細明體"/>
      <family val="1"/>
      <charset val="136"/>
    </font>
    <font>
      <sz val="11"/>
      <color indexed="8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14"/>
      <name val="Century Gothic"/>
      <family val="2"/>
    </font>
    <font>
      <sz val="13"/>
      <name val="標楷體"/>
      <family val="4"/>
      <charset val="136"/>
    </font>
    <font>
      <sz val="13"/>
      <name val="Times New Roman"/>
      <family val="1"/>
    </font>
    <font>
      <sz val="13"/>
      <name val="Century Gothic"/>
      <family val="2"/>
    </font>
    <font>
      <b/>
      <sz val="11"/>
      <color indexed="10"/>
      <name val="標楷體"/>
      <family val="4"/>
      <charset val="136"/>
    </font>
    <font>
      <b/>
      <sz val="11"/>
      <color indexed="10"/>
      <name val="Times New Roman"/>
      <family val="1"/>
    </font>
    <font>
      <sz val="10"/>
      <color indexed="10"/>
      <name val="標楷體"/>
      <family val="4"/>
      <charset val="136"/>
    </font>
    <font>
      <sz val="10"/>
      <name val="Book Antiqua"/>
      <family val="1"/>
    </font>
    <font>
      <sz val="12"/>
      <color rgb="FFFF000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2"/>
      <color rgb="FF0070C0"/>
      <name val="Times New Roman"/>
      <family val="1"/>
    </font>
    <font>
      <sz val="12"/>
      <color rgb="FFFF0000"/>
      <name val="Times New Roman"/>
      <family val="1"/>
    </font>
    <font>
      <sz val="14"/>
      <color rgb="FFFF0000"/>
      <name val="Times New Roman"/>
      <family val="1"/>
    </font>
    <font>
      <sz val="12"/>
      <color rgb="FFFF0000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DEBD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1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1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10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/>
      <top style="hair">
        <color indexed="64"/>
      </top>
      <bottom style="medium">
        <color indexed="10"/>
      </bottom>
      <diagonal/>
    </border>
    <border>
      <left style="thin">
        <color indexed="64"/>
      </left>
      <right/>
      <top style="medium">
        <color indexed="1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/>
      <bottom/>
      <diagonal/>
    </border>
    <border>
      <left style="medium">
        <color indexed="10"/>
      </left>
      <right style="medium">
        <color indexed="10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 style="hair">
        <color indexed="64"/>
      </bottom>
      <diagonal/>
    </border>
    <border>
      <left style="medium">
        <color indexed="1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1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1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1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10"/>
      </bottom>
      <diagonal/>
    </border>
    <border>
      <left style="hair">
        <color indexed="64"/>
      </left>
      <right style="medium">
        <color indexed="10"/>
      </right>
      <top style="hair">
        <color indexed="64"/>
      </top>
      <bottom style="medium">
        <color indexed="10"/>
      </bottom>
      <diagonal/>
    </border>
    <border>
      <left style="thin">
        <color indexed="64"/>
      </left>
      <right/>
      <top style="hair">
        <color indexed="64"/>
      </top>
      <bottom style="medium">
        <color indexed="10"/>
      </bottom>
      <diagonal/>
    </border>
    <border>
      <left/>
      <right/>
      <top style="hair">
        <color indexed="64"/>
      </top>
      <bottom style="medium">
        <color indexed="10"/>
      </bottom>
      <diagonal/>
    </border>
    <border>
      <left/>
      <right style="thin">
        <color indexed="64"/>
      </right>
      <top style="hair">
        <color indexed="64"/>
      </top>
      <bottom style="medium">
        <color indexed="10"/>
      </bottom>
      <diagonal/>
    </border>
    <border>
      <left/>
      <right/>
      <top style="medium">
        <color indexed="10"/>
      </top>
      <bottom style="hair">
        <color indexed="64"/>
      </bottom>
      <diagonal/>
    </border>
    <border>
      <left/>
      <right style="medium">
        <color indexed="10"/>
      </right>
      <top style="medium">
        <color indexed="10"/>
      </top>
      <bottom style="hair">
        <color indexed="64"/>
      </bottom>
      <diagonal/>
    </border>
    <border>
      <left/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1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1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hair">
        <color indexed="64"/>
      </left>
      <right style="medium">
        <color indexed="1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10"/>
      </right>
      <top style="hair">
        <color indexed="64"/>
      </top>
      <bottom style="medium">
        <color indexed="1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10"/>
      </right>
      <top style="medium">
        <color indexed="10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dotted">
        <color indexed="64"/>
      </top>
      <bottom style="thin">
        <color indexed="8"/>
      </bottom>
      <diagonal/>
    </border>
    <border>
      <left style="medium">
        <color rgb="FFFF0000"/>
      </left>
      <right style="medium">
        <color rgb="FFFF0000"/>
      </right>
      <top style="dotted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thin">
        <color indexed="64"/>
      </right>
      <top style="hair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dotted">
        <color indexed="64"/>
      </top>
      <bottom style="thin">
        <color indexed="8"/>
      </bottom>
      <diagonal/>
    </border>
    <border>
      <left style="medium">
        <color rgb="FFFF0000"/>
      </left>
      <right/>
      <top style="thin">
        <color indexed="8"/>
      </top>
      <bottom/>
      <diagonal/>
    </border>
    <border>
      <left style="medium">
        <color rgb="FFFF0000"/>
      </left>
      <right/>
      <top style="dotted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thin">
        <color indexed="8"/>
      </top>
      <bottom/>
      <diagonal/>
    </border>
    <border>
      <left/>
      <right/>
      <top/>
      <bottom style="thin">
        <color rgb="FFFF0000"/>
      </bottom>
      <diagonal/>
    </border>
    <border>
      <left style="medium">
        <color rgb="FFFF0000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thin">
        <color theme="1"/>
      </left>
      <right style="medium">
        <color rgb="FFFF0000"/>
      </right>
      <top style="medium">
        <color rgb="FFFF0000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medium">
        <color rgb="FFFF0000"/>
      </bottom>
      <diagonal/>
    </border>
    <border>
      <left style="thin">
        <color indexed="64"/>
      </left>
      <right/>
      <top style="hair">
        <color indexed="64"/>
      </top>
      <bottom style="medium">
        <color rgb="FFFF0000"/>
      </bottom>
      <diagonal/>
    </border>
    <border>
      <left/>
      <right/>
      <top style="hair">
        <color indexed="64"/>
      </top>
      <bottom style="medium">
        <color rgb="FFFF0000"/>
      </bottom>
      <diagonal/>
    </border>
    <border>
      <left/>
      <right style="thin">
        <color indexed="64"/>
      </right>
      <top style="hair">
        <color indexed="64"/>
      </top>
      <bottom style="medium">
        <color rgb="FFFF0000"/>
      </bottom>
      <diagonal/>
    </border>
    <border>
      <left/>
      <right style="medium">
        <color rgb="FFFF0000"/>
      </right>
      <top style="hair">
        <color indexed="64"/>
      </top>
      <bottom style="medium">
        <color rgb="FFFF0000"/>
      </bottom>
      <diagonal/>
    </border>
    <border>
      <left/>
      <right style="medium">
        <color rgb="FFFF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rgb="FFFF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FF000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rgb="FFFF0000"/>
      </top>
      <bottom style="hair">
        <color indexed="64"/>
      </bottom>
      <diagonal/>
    </border>
    <border>
      <left style="hair">
        <color indexed="64"/>
      </left>
      <right style="medium">
        <color rgb="FFFF0000"/>
      </right>
      <top style="medium">
        <color rgb="FFFF0000"/>
      </top>
      <bottom style="hair">
        <color indexed="64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/>
      <right style="medium">
        <color indexed="64"/>
      </right>
      <top/>
      <bottom style="medium">
        <color rgb="FFFF0000"/>
      </bottom>
      <diagonal/>
    </border>
  </borders>
  <cellStyleXfs count="3">
    <xf numFmtId="0" fontId="0" fillId="0" borderId="1"/>
    <xf numFmtId="0" fontId="1" fillId="0" borderId="1"/>
    <xf numFmtId="0" fontId="15" fillId="0" borderId="0" applyNumberFormat="0" applyFill="0" applyBorder="0" applyAlignment="0" applyProtection="0">
      <alignment vertical="top"/>
      <protection locked="0"/>
    </xf>
  </cellStyleXfs>
  <cellXfs count="512">
    <xf numFmtId="0" fontId="0" fillId="0" borderId="1" xfId="0"/>
    <xf numFmtId="3" fontId="3" fillId="2" borderId="2" xfId="0" applyNumberFormat="1" applyFont="1" applyFill="1" applyBorder="1" applyAlignment="1" applyProtection="1">
      <alignment vertical="center"/>
      <protection locked="0"/>
    </xf>
    <xf numFmtId="3" fontId="3" fillId="2" borderId="3" xfId="0" applyNumberFormat="1" applyFont="1" applyFill="1" applyBorder="1" applyAlignment="1" applyProtection="1">
      <alignment vertical="center"/>
      <protection locked="0"/>
    </xf>
    <xf numFmtId="3" fontId="3" fillId="2" borderId="4" xfId="0" applyNumberFormat="1" applyFont="1" applyFill="1" applyBorder="1" applyAlignment="1" applyProtection="1">
      <alignment vertical="center"/>
      <protection locked="0"/>
    </xf>
    <xf numFmtId="3" fontId="3" fillId="2" borderId="5" xfId="0" applyNumberFormat="1" applyFont="1" applyFill="1" applyBorder="1" applyAlignment="1" applyProtection="1">
      <alignment vertical="center"/>
      <protection locked="0"/>
    </xf>
    <xf numFmtId="3" fontId="3" fillId="2" borderId="6" xfId="0" applyNumberFormat="1" applyFont="1" applyFill="1" applyBorder="1" applyAlignment="1" applyProtection="1">
      <alignment vertical="center"/>
      <protection locked="0"/>
    </xf>
    <xf numFmtId="3" fontId="3" fillId="2" borderId="0" xfId="0" applyNumberFormat="1" applyFont="1" applyFill="1" applyBorder="1" applyAlignment="1" applyProtection="1">
      <alignment vertical="center"/>
      <protection locked="0"/>
    </xf>
    <xf numFmtId="49" fontId="26" fillId="2" borderId="0" xfId="0" applyNumberFormat="1" applyFont="1" applyFill="1" applyBorder="1" applyAlignment="1" applyProtection="1">
      <alignment horizontal="right" vertical="center"/>
    </xf>
    <xf numFmtId="49" fontId="19" fillId="2" borderId="0" xfId="0" applyNumberFormat="1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</xf>
    <xf numFmtId="176" fontId="32" fillId="2" borderId="7" xfId="0" applyNumberFormat="1" applyFont="1" applyFill="1" applyBorder="1" applyAlignment="1">
      <alignment horizontal="centerContinuous" vertical="center"/>
    </xf>
    <xf numFmtId="0" fontId="38" fillId="2" borderId="1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vertical="center"/>
    </xf>
    <xf numFmtId="0" fontId="23" fillId="2" borderId="0" xfId="0" applyFont="1" applyFill="1" applyBorder="1" applyAlignment="1" applyProtection="1">
      <alignment vertical="center"/>
      <protection locked="0"/>
    </xf>
    <xf numFmtId="0" fontId="8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23" fillId="2" borderId="0" xfId="0" applyFont="1" applyFill="1" applyBorder="1" applyAlignment="1">
      <alignment vertical="center"/>
    </xf>
    <xf numFmtId="49" fontId="26" fillId="2" borderId="0" xfId="0" applyNumberFormat="1" applyFont="1" applyFill="1" applyBorder="1" applyAlignment="1" applyProtection="1">
      <alignment vertical="center"/>
      <protection locked="0"/>
    </xf>
    <xf numFmtId="176" fontId="4" fillId="2" borderId="0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0" fontId="26" fillId="0" borderId="0" xfId="0" applyFont="1" applyFill="1" applyBorder="1" applyAlignment="1" applyProtection="1">
      <alignment horizontal="right" vertical="center"/>
      <protection locked="0"/>
    </xf>
    <xf numFmtId="0" fontId="26" fillId="0" borderId="0" xfId="0" applyFont="1" applyFill="1" applyBorder="1" applyAlignment="1" applyProtection="1">
      <alignment vertical="center"/>
      <protection locked="0"/>
    </xf>
    <xf numFmtId="49" fontId="26" fillId="0" borderId="0" xfId="0" applyNumberFormat="1" applyFont="1" applyFill="1" applyBorder="1" applyAlignment="1" applyProtection="1">
      <alignment horizontal="center" vertical="center"/>
      <protection locked="0"/>
    </xf>
    <xf numFmtId="176" fontId="23" fillId="0" borderId="0" xfId="0" applyNumberFormat="1" applyFont="1" applyFill="1" applyBorder="1" applyAlignment="1" applyProtection="1">
      <alignment vertical="center"/>
      <protection locked="0"/>
    </xf>
    <xf numFmtId="176" fontId="8" fillId="0" borderId="0" xfId="0" applyNumberFormat="1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>
      <alignment vertical="center"/>
    </xf>
    <xf numFmtId="0" fontId="23" fillId="2" borderId="0" xfId="0" applyFont="1" applyFill="1" applyBorder="1" applyAlignment="1" applyProtection="1">
      <alignment vertical="center"/>
    </xf>
    <xf numFmtId="0" fontId="52" fillId="0" borderId="0" xfId="0" applyFont="1" applyBorder="1"/>
    <xf numFmtId="0" fontId="41" fillId="0" borderId="0" xfId="0" applyFont="1" applyBorder="1"/>
    <xf numFmtId="0" fontId="41" fillId="0" borderId="0" xfId="0" applyFont="1" applyFill="1" applyBorder="1"/>
    <xf numFmtId="0" fontId="23" fillId="0" borderId="0" xfId="0" applyFont="1" applyFill="1" applyBorder="1"/>
    <xf numFmtId="0" fontId="23" fillId="0" borderId="0" xfId="0" applyFont="1" applyBorder="1" applyAlignment="1">
      <alignment horizontal="left"/>
    </xf>
    <xf numFmtId="0" fontId="23" fillId="0" borderId="0" xfId="0" applyFont="1" applyBorder="1" applyAlignment="1"/>
    <xf numFmtId="0" fontId="20" fillId="0" borderId="0" xfId="0" applyFont="1" applyFill="1" applyBorder="1" applyAlignment="1">
      <alignment horizontal="center" vertical="top"/>
    </xf>
    <xf numFmtId="0" fontId="23" fillId="0" borderId="0" xfId="0" applyFont="1" applyBorder="1" applyAlignment="1">
      <alignment vertical="top"/>
    </xf>
    <xf numFmtId="0" fontId="23" fillId="0" borderId="0" xfId="0" applyFont="1" applyBorder="1"/>
    <xf numFmtId="176" fontId="32" fillId="2" borderId="8" xfId="0" applyNumberFormat="1" applyFont="1" applyFill="1" applyBorder="1" applyAlignment="1">
      <alignment horizontal="centerContinuous" vertical="center"/>
    </xf>
    <xf numFmtId="176" fontId="32" fillId="2" borderId="9" xfId="0" applyNumberFormat="1" applyFont="1" applyFill="1" applyBorder="1" applyAlignment="1">
      <alignment horizontal="centerContinuous" vertical="center"/>
    </xf>
    <xf numFmtId="49" fontId="26" fillId="2" borderId="0" xfId="0" applyNumberFormat="1" applyFont="1" applyFill="1" applyBorder="1" applyAlignment="1" applyProtection="1">
      <alignment vertical="center"/>
    </xf>
    <xf numFmtId="0" fontId="9" fillId="2" borderId="0" xfId="0" applyFont="1" applyFill="1" applyBorder="1" applyAlignment="1">
      <alignment vertical="center"/>
    </xf>
    <xf numFmtId="176" fontId="42" fillId="2" borderId="0" xfId="0" applyNumberFormat="1" applyFont="1" applyFill="1" applyBorder="1" applyAlignment="1">
      <alignment vertical="center"/>
    </xf>
    <xf numFmtId="0" fontId="52" fillId="2" borderId="0" xfId="0" applyFont="1" applyFill="1" applyBorder="1" applyAlignment="1">
      <alignment vertical="center"/>
    </xf>
    <xf numFmtId="0" fontId="41" fillId="2" borderId="0" xfId="0" applyFont="1" applyFill="1" applyBorder="1" applyAlignment="1">
      <alignment vertical="center"/>
    </xf>
    <xf numFmtId="0" fontId="9" fillId="0" borderId="0" xfId="0" applyFont="1" applyBorder="1" applyAlignment="1">
      <alignment vertical="top"/>
    </xf>
    <xf numFmtId="0" fontId="8" fillId="2" borderId="0" xfId="0" applyFont="1" applyFill="1" applyBorder="1" applyAlignment="1" applyProtection="1">
      <alignment vertical="center"/>
    </xf>
    <xf numFmtId="0" fontId="26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vertical="center"/>
    </xf>
    <xf numFmtId="176" fontId="4" fillId="2" borderId="0" xfId="0" applyNumberFormat="1" applyFont="1" applyFill="1" applyBorder="1" applyAlignment="1" applyProtection="1">
      <alignment vertical="center"/>
    </xf>
    <xf numFmtId="176" fontId="5" fillId="2" borderId="0" xfId="0" applyNumberFormat="1" applyFont="1" applyFill="1" applyBorder="1" applyAlignment="1" applyProtection="1">
      <alignment vertical="center"/>
    </xf>
    <xf numFmtId="0" fontId="12" fillId="2" borderId="1" xfId="0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8" fillId="0" borderId="10" xfId="0" applyFont="1" applyFill="1" applyBorder="1" applyAlignment="1">
      <alignment horizontal="left" vertical="center"/>
    </xf>
    <xf numFmtId="0" fontId="32" fillId="0" borderId="11" xfId="0" applyFont="1" applyFill="1" applyBorder="1" applyAlignment="1">
      <alignment horizontal="left" vertical="center"/>
    </xf>
    <xf numFmtId="0" fontId="32" fillId="0" borderId="12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left" vertical="center"/>
    </xf>
    <xf numFmtId="0" fontId="32" fillId="0" borderId="13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 vertical="center"/>
    </xf>
    <xf numFmtId="0" fontId="12" fillId="0" borderId="14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 applyProtection="1">
      <alignment horizontal="left" vertical="center"/>
    </xf>
    <xf numFmtId="0" fontId="32" fillId="2" borderId="11" xfId="0" applyFont="1" applyFill="1" applyBorder="1" applyAlignment="1" applyProtection="1">
      <alignment horizontal="left" vertical="center"/>
    </xf>
    <xf numFmtId="0" fontId="12" fillId="2" borderId="12" xfId="0" applyFont="1" applyFill="1" applyBorder="1" applyAlignment="1" applyProtection="1">
      <alignment horizontal="left" vertical="center"/>
    </xf>
    <xf numFmtId="0" fontId="32" fillId="2" borderId="12" xfId="0" applyFont="1" applyFill="1" applyBorder="1" applyAlignment="1" applyProtection="1">
      <alignment horizontal="left" vertical="center"/>
    </xf>
    <xf numFmtId="0" fontId="32" fillId="2" borderId="13" xfId="0" applyFont="1" applyFill="1" applyBorder="1" applyAlignment="1" applyProtection="1">
      <alignment horizontal="left" vertical="center"/>
    </xf>
    <xf numFmtId="0" fontId="12" fillId="2" borderId="12" xfId="0" applyFont="1" applyFill="1" applyBorder="1" applyAlignment="1" applyProtection="1">
      <alignment horizontal="left" vertical="center" wrapText="1"/>
    </xf>
    <xf numFmtId="0" fontId="12" fillId="2" borderId="13" xfId="0" applyFont="1" applyFill="1" applyBorder="1" applyAlignment="1" applyProtection="1">
      <alignment horizontal="left" vertical="center"/>
    </xf>
    <xf numFmtId="0" fontId="48" fillId="0" borderId="0" xfId="0" applyFont="1" applyFill="1" applyBorder="1" applyAlignment="1" applyProtection="1">
      <alignment horizontal="center" vertical="center"/>
      <protection locked="0"/>
    </xf>
    <xf numFmtId="0" fontId="49" fillId="0" borderId="0" xfId="0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vertical="center"/>
      <protection locked="0"/>
    </xf>
    <xf numFmtId="0" fontId="41" fillId="0" borderId="0" xfId="0" applyFont="1" applyFill="1" applyBorder="1" applyAlignment="1" applyProtection="1">
      <alignment horizontal="center" vertical="center"/>
      <protection locked="0"/>
    </xf>
    <xf numFmtId="0" fontId="42" fillId="0" borderId="0" xfId="0" applyFont="1" applyFill="1" applyBorder="1" applyAlignment="1" applyProtection="1">
      <alignment vertical="center"/>
      <protection locked="0"/>
    </xf>
    <xf numFmtId="0" fontId="58" fillId="0" borderId="0" xfId="0" applyFont="1" applyFill="1" applyBorder="1" applyAlignment="1" applyProtection="1">
      <alignment vertical="center"/>
      <protection locked="0"/>
    </xf>
    <xf numFmtId="0" fontId="43" fillId="0" borderId="0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vertical="center" wrapText="1"/>
      <protection locked="0"/>
    </xf>
    <xf numFmtId="0" fontId="44" fillId="0" borderId="0" xfId="0" applyFont="1" applyFill="1" applyBorder="1" applyAlignment="1" applyProtection="1">
      <alignment vertical="center"/>
      <protection locked="0"/>
    </xf>
    <xf numFmtId="0" fontId="24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176" fontId="39" fillId="0" borderId="0" xfId="0" applyNumberFormat="1" applyFont="1" applyFill="1" applyBorder="1" applyAlignment="1" applyProtection="1">
      <alignment vertical="center"/>
      <protection locked="0"/>
    </xf>
    <xf numFmtId="0" fontId="27" fillId="0" borderId="0" xfId="0" applyFont="1" applyFill="1" applyBorder="1" applyAlignment="1" applyProtection="1">
      <alignment vertical="center"/>
      <protection locked="0"/>
    </xf>
    <xf numFmtId="176" fontId="28" fillId="0" borderId="0" xfId="0" applyNumberFormat="1" applyFont="1" applyFill="1" applyBorder="1" applyAlignment="1" applyProtection="1">
      <alignment vertical="center"/>
      <protection locked="0"/>
    </xf>
    <xf numFmtId="176" fontId="35" fillId="0" borderId="0" xfId="0" applyNumberFormat="1" applyFont="1" applyFill="1" applyBorder="1" applyAlignment="1" applyProtection="1">
      <alignment vertical="center"/>
      <protection locked="0"/>
    </xf>
    <xf numFmtId="0" fontId="45" fillId="0" borderId="0" xfId="0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 applyProtection="1">
      <alignment vertical="center"/>
      <protection locked="0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Border="1" applyAlignment="1" applyProtection="1">
      <alignment horizontal="center" vertical="center"/>
    </xf>
    <xf numFmtId="176" fontId="26" fillId="0" borderId="0" xfId="0" applyNumberFormat="1" applyFont="1" applyFill="1" applyBorder="1" applyAlignment="1" applyProtection="1">
      <alignment horizontal="right" vertical="center"/>
      <protection locked="0"/>
    </xf>
    <xf numFmtId="176" fontId="19" fillId="0" borderId="0" xfId="0" applyNumberFormat="1" applyFont="1" applyFill="1" applyBorder="1" applyAlignment="1" applyProtection="1">
      <alignment horizontal="right" vertical="center"/>
      <protection locked="0"/>
    </xf>
    <xf numFmtId="0" fontId="46" fillId="0" borderId="0" xfId="0" applyFont="1" applyFill="1" applyBorder="1" applyAlignment="1" applyProtection="1">
      <alignment vertical="center"/>
      <protection locked="0"/>
    </xf>
    <xf numFmtId="176" fontId="52" fillId="0" borderId="15" xfId="0" applyNumberFormat="1" applyFont="1" applyFill="1" applyBorder="1" applyAlignment="1" applyProtection="1">
      <alignment vertical="center"/>
      <protection locked="0"/>
    </xf>
    <xf numFmtId="0" fontId="52" fillId="0" borderId="0" xfId="0" applyFont="1" applyFill="1" applyBorder="1" applyAlignment="1" applyProtection="1">
      <alignment vertical="center"/>
      <protection locked="0"/>
    </xf>
    <xf numFmtId="0" fontId="63" fillId="0" borderId="0" xfId="0" applyFont="1" applyFill="1" applyBorder="1" applyAlignment="1" applyProtection="1">
      <alignment vertical="center"/>
      <protection locked="0"/>
    </xf>
    <xf numFmtId="176" fontId="52" fillId="0" borderId="1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176" fontId="58" fillId="0" borderId="0" xfId="0" applyNumberFormat="1" applyFont="1" applyFill="1" applyBorder="1" applyAlignment="1" applyProtection="1">
      <alignment vertical="center"/>
      <protection locked="0"/>
    </xf>
    <xf numFmtId="176" fontId="65" fillId="0" borderId="0" xfId="0" applyNumberFormat="1" applyFont="1" applyFill="1" applyBorder="1" applyAlignment="1" applyProtection="1">
      <alignment vertical="center"/>
      <protection locked="0"/>
    </xf>
    <xf numFmtId="0" fontId="47" fillId="0" borderId="0" xfId="0" applyFont="1" applyFill="1" applyBorder="1" applyAlignment="1" applyProtection="1">
      <alignment vertical="center"/>
      <protection locked="0"/>
    </xf>
    <xf numFmtId="0" fontId="12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3" fontId="29" fillId="2" borderId="0" xfId="0" applyNumberFormat="1" applyFont="1" applyFill="1" applyBorder="1" applyAlignment="1">
      <alignment vertical="center"/>
    </xf>
    <xf numFmtId="177" fontId="28" fillId="2" borderId="0" xfId="0" applyNumberFormat="1" applyFont="1" applyFill="1" applyBorder="1" applyAlignment="1">
      <alignment horizontal="right" vertical="center"/>
    </xf>
    <xf numFmtId="49" fontId="26" fillId="2" borderId="0" xfId="0" applyNumberFormat="1" applyFont="1" applyFill="1" applyBorder="1" applyAlignment="1" applyProtection="1">
      <alignment horizontal="left" vertical="center"/>
    </xf>
    <xf numFmtId="49" fontId="54" fillId="2" borderId="0" xfId="0" applyNumberFormat="1" applyFont="1" applyFill="1" applyBorder="1" applyAlignment="1" applyProtection="1">
      <alignment horizontal="center" vertical="center"/>
      <protection locked="0"/>
    </xf>
    <xf numFmtId="49" fontId="54" fillId="2" borderId="0" xfId="0" applyNumberFormat="1" applyFont="1" applyFill="1" applyBorder="1" applyAlignment="1" applyProtection="1">
      <alignment horizontal="left" vertical="center"/>
      <protection locked="0"/>
    </xf>
    <xf numFmtId="49" fontId="20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20" fillId="2" borderId="0" xfId="0" applyNumberFormat="1" applyFont="1" applyFill="1" applyBorder="1" applyAlignment="1" applyProtection="1">
      <alignment horizontal="left" vertical="center"/>
      <protection locked="0"/>
    </xf>
    <xf numFmtId="0" fontId="5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0" fillId="2" borderId="0" xfId="0" applyFont="1" applyFill="1" applyBorder="1" applyAlignment="1" applyProtection="1">
      <alignment vertical="center"/>
    </xf>
    <xf numFmtId="0" fontId="39" fillId="2" borderId="0" xfId="0" applyFont="1" applyFill="1" applyBorder="1" applyAlignment="1" applyProtection="1">
      <alignment vertical="center"/>
    </xf>
    <xf numFmtId="3" fontId="31" fillId="2" borderId="0" xfId="0" applyNumberFormat="1" applyFont="1" applyFill="1" applyBorder="1" applyAlignment="1" applyProtection="1">
      <alignment horizontal="right" vertical="center"/>
    </xf>
    <xf numFmtId="177" fontId="24" fillId="2" borderId="0" xfId="0" applyNumberFormat="1" applyFont="1" applyFill="1" applyBorder="1" applyAlignment="1" applyProtection="1">
      <alignment horizontal="right" vertical="center"/>
    </xf>
    <xf numFmtId="49" fontId="20" fillId="2" borderId="0" xfId="0" applyNumberFormat="1" applyFont="1" applyFill="1" applyBorder="1" applyAlignment="1" applyProtection="1">
      <alignment horizontal="center" vertical="center"/>
    </xf>
    <xf numFmtId="49" fontId="20" fillId="2" borderId="0" xfId="0" applyNumberFormat="1" applyFont="1" applyFill="1" applyBorder="1" applyAlignment="1" applyProtection="1">
      <alignment horizontal="center" vertical="center" wrapText="1"/>
    </xf>
    <xf numFmtId="49" fontId="20" fillId="2" borderId="0" xfId="0" applyNumberFormat="1" applyFont="1" applyFill="1" applyBorder="1" applyAlignment="1" applyProtection="1">
      <alignment horizontal="left" vertical="center"/>
    </xf>
    <xf numFmtId="0" fontId="63" fillId="0" borderId="0" xfId="0" applyFont="1" applyFill="1" applyBorder="1" applyAlignment="1" applyProtection="1">
      <alignment horizontal="right" vertical="center"/>
      <protection locked="0"/>
    </xf>
    <xf numFmtId="176" fontId="63" fillId="0" borderId="0" xfId="0" applyNumberFormat="1" applyFont="1" applyFill="1" applyBorder="1" applyAlignment="1" applyProtection="1">
      <alignment horizontal="right" vertical="center"/>
      <protection locked="0"/>
    </xf>
    <xf numFmtId="176" fontId="64" fillId="0" borderId="0" xfId="0" applyNumberFormat="1" applyFont="1" applyFill="1" applyBorder="1" applyAlignment="1" applyProtection="1">
      <alignment horizontal="right" vertical="center"/>
      <protection locked="0"/>
    </xf>
    <xf numFmtId="0" fontId="63" fillId="0" borderId="0" xfId="0" applyFont="1" applyFill="1" applyBorder="1" applyAlignment="1" applyProtection="1">
      <alignment horizontal="left" vertical="center"/>
      <protection locked="0"/>
    </xf>
    <xf numFmtId="176" fontId="46" fillId="0" borderId="0" xfId="0" applyNumberFormat="1" applyFont="1" applyFill="1" applyBorder="1" applyAlignment="1" applyProtection="1">
      <alignment vertical="center"/>
      <protection locked="0"/>
    </xf>
    <xf numFmtId="176" fontId="63" fillId="0" borderId="0" xfId="0" applyNumberFormat="1" applyFont="1" applyFill="1" applyBorder="1" applyAlignment="1" applyProtection="1">
      <alignment horizontal="center" vertical="center"/>
      <protection locked="0"/>
    </xf>
    <xf numFmtId="49" fontId="63" fillId="0" borderId="0" xfId="0" applyNumberFormat="1" applyFont="1" applyFill="1" applyBorder="1" applyAlignment="1" applyProtection="1">
      <alignment horizontal="center" vertical="center"/>
      <protection locked="0"/>
    </xf>
    <xf numFmtId="0" fontId="7" fillId="2" borderId="16" xfId="0" applyFont="1" applyFill="1" applyBorder="1" applyAlignment="1" applyProtection="1">
      <alignment vertical="center"/>
    </xf>
    <xf numFmtId="0" fontId="56" fillId="0" borderId="17" xfId="0" applyFont="1" applyFill="1" applyBorder="1" applyAlignment="1">
      <alignment horizontal="center" vertical="center"/>
    </xf>
    <xf numFmtId="0" fontId="56" fillId="0" borderId="18" xfId="0" applyFont="1" applyFill="1" applyBorder="1" applyAlignment="1">
      <alignment horizontal="center" vertical="center"/>
    </xf>
    <xf numFmtId="0" fontId="7" fillId="2" borderId="14" xfId="0" applyFont="1" applyFill="1" applyBorder="1" applyAlignment="1" applyProtection="1">
      <alignment vertical="center"/>
    </xf>
    <xf numFmtId="49" fontId="19" fillId="2" borderId="0" xfId="0" applyNumberFormat="1" applyFont="1" applyFill="1" applyBorder="1" applyAlignment="1" applyProtection="1">
      <alignment horizontal="left" vertical="center"/>
    </xf>
    <xf numFmtId="179" fontId="66" fillId="4" borderId="19" xfId="0" applyNumberFormat="1" applyFont="1" applyFill="1" applyBorder="1" applyAlignment="1">
      <alignment horizontal="right" vertical="center"/>
    </xf>
    <xf numFmtId="179" fontId="66" fillId="4" borderId="18" xfId="0" applyNumberFormat="1" applyFont="1" applyFill="1" applyBorder="1" applyAlignment="1">
      <alignment horizontal="right" vertical="center"/>
    </xf>
    <xf numFmtId="180" fontId="63" fillId="4" borderId="1" xfId="0" applyNumberFormat="1" applyFont="1" applyFill="1" applyBorder="1" applyAlignment="1">
      <alignment vertical="center"/>
    </xf>
    <xf numFmtId="180" fontId="63" fillId="4" borderId="17" xfId="0" applyNumberFormat="1" applyFont="1" applyFill="1" applyBorder="1" applyAlignment="1">
      <alignment vertical="center"/>
    </xf>
    <xf numFmtId="182" fontId="66" fillId="4" borderId="19" xfId="0" applyNumberFormat="1" applyFont="1" applyFill="1" applyBorder="1" applyAlignment="1">
      <alignment horizontal="right" vertical="center"/>
    </xf>
    <xf numFmtId="182" fontId="66" fillId="4" borderId="20" xfId="0" applyNumberFormat="1" applyFont="1" applyFill="1" applyBorder="1" applyAlignment="1">
      <alignment horizontal="right" vertical="center"/>
    </xf>
    <xf numFmtId="182" fontId="66" fillId="4" borderId="21" xfId="0" applyNumberFormat="1" applyFont="1" applyFill="1" applyBorder="1" applyAlignment="1">
      <alignment horizontal="right" vertical="center"/>
    </xf>
    <xf numFmtId="182" fontId="66" fillId="4" borderId="22" xfId="0" applyNumberFormat="1" applyFont="1" applyFill="1" applyBorder="1" applyAlignment="1">
      <alignment horizontal="right" vertical="center"/>
    </xf>
    <xf numFmtId="176" fontId="67" fillId="0" borderId="23" xfId="0" applyNumberFormat="1" applyFont="1" applyFill="1" applyBorder="1" applyAlignment="1" applyProtection="1">
      <alignment vertical="center" shrinkToFit="1"/>
      <protection locked="0"/>
    </xf>
    <xf numFmtId="176" fontId="67" fillId="0" borderId="21" xfId="0" applyNumberFormat="1" applyFont="1" applyFill="1" applyBorder="1" applyAlignment="1" applyProtection="1">
      <alignment vertical="center" shrinkToFit="1"/>
      <protection locked="0"/>
    </xf>
    <xf numFmtId="176" fontId="4" fillId="0" borderId="21" xfId="0" applyNumberFormat="1" applyFont="1" applyFill="1" applyBorder="1" applyAlignment="1" applyProtection="1">
      <alignment vertical="center" shrinkToFit="1"/>
      <protection locked="0"/>
    </xf>
    <xf numFmtId="176" fontId="67" fillId="0" borderId="24" xfId="0" applyNumberFormat="1" applyFont="1" applyFill="1" applyBorder="1" applyAlignment="1" applyProtection="1">
      <alignment vertical="center" shrinkToFit="1"/>
      <protection locked="0"/>
    </xf>
    <xf numFmtId="176" fontId="67" fillId="0" borderId="19" xfId="0" applyNumberFormat="1" applyFont="1" applyFill="1" applyBorder="1" applyAlignment="1" applyProtection="1">
      <alignment vertical="center" shrinkToFit="1"/>
      <protection locked="0"/>
    </xf>
    <xf numFmtId="176" fontId="4" fillId="0" borderId="23" xfId="0" applyNumberFormat="1" applyFont="1" applyFill="1" applyBorder="1" applyAlignment="1" applyProtection="1">
      <alignment vertical="center" shrinkToFit="1"/>
      <protection locked="0"/>
    </xf>
    <xf numFmtId="176" fontId="4" fillId="0" borderId="24" xfId="0" applyNumberFormat="1" applyFont="1" applyFill="1" applyBorder="1" applyAlignment="1" applyProtection="1">
      <alignment vertical="center" shrinkToFit="1"/>
      <protection locked="0"/>
    </xf>
    <xf numFmtId="176" fontId="4" fillId="0" borderId="25" xfId="0" applyNumberFormat="1" applyFont="1" applyFill="1" applyBorder="1" applyAlignment="1" applyProtection="1">
      <alignment vertical="center" shrinkToFit="1"/>
      <protection locked="0"/>
    </xf>
    <xf numFmtId="176" fontId="4" fillId="0" borderId="26" xfId="0" applyNumberFormat="1" applyFont="1" applyFill="1" applyBorder="1" applyAlignment="1" applyProtection="1">
      <alignment vertical="center" shrinkToFit="1"/>
      <protection locked="0"/>
    </xf>
    <xf numFmtId="176" fontId="4" fillId="0" borderId="19" xfId="0" applyNumberFormat="1" applyFont="1" applyFill="1" applyBorder="1" applyAlignment="1" applyProtection="1">
      <alignment vertical="center" shrinkToFit="1"/>
      <protection locked="0"/>
    </xf>
    <xf numFmtId="176" fontId="4" fillId="0" borderId="27" xfId="0" applyNumberFormat="1" applyFont="1" applyFill="1" applyBorder="1" applyAlignment="1" applyProtection="1">
      <alignment vertical="center" shrinkToFit="1"/>
      <protection locked="0"/>
    </xf>
    <xf numFmtId="176" fontId="4" fillId="0" borderId="28" xfId="0" applyNumberFormat="1" applyFont="1" applyFill="1" applyBorder="1" applyAlignment="1" applyProtection="1">
      <alignment vertical="center" shrinkToFit="1"/>
      <protection locked="0"/>
    </xf>
    <xf numFmtId="176" fontId="67" fillId="0" borderId="29" xfId="0" applyNumberFormat="1" applyFont="1" applyFill="1" applyBorder="1" applyAlignment="1" applyProtection="1">
      <alignment vertical="center" shrinkToFit="1"/>
      <protection locked="0"/>
    </xf>
    <xf numFmtId="176" fontId="4" fillId="0" borderId="0" xfId="0" applyNumberFormat="1" applyFont="1" applyFill="1" applyBorder="1" applyAlignment="1" applyProtection="1">
      <alignment vertical="center" shrinkToFit="1"/>
      <protection locked="0"/>
    </xf>
    <xf numFmtId="176" fontId="67" fillId="0" borderId="15" xfId="0" applyNumberFormat="1" applyFont="1" applyFill="1" applyBorder="1" applyAlignment="1" applyProtection="1">
      <alignment vertical="center" shrinkToFit="1"/>
      <protection locked="0"/>
    </xf>
    <xf numFmtId="176" fontId="67" fillId="0" borderId="30" xfId="0" applyNumberFormat="1" applyFont="1" applyFill="1" applyBorder="1" applyAlignment="1" applyProtection="1">
      <alignment vertical="center" shrinkToFit="1"/>
      <protection locked="0"/>
    </xf>
    <xf numFmtId="0" fontId="26" fillId="0" borderId="0" xfId="0" applyFont="1" applyFill="1" applyBorder="1" applyAlignment="1">
      <alignment horizontal="right" vertical="center"/>
    </xf>
    <xf numFmtId="0" fontId="23" fillId="0" borderId="0" xfId="0" applyFont="1" applyBorder="1" applyAlignment="1">
      <alignment horizontal="left" vertical="center"/>
    </xf>
    <xf numFmtId="180" fontId="63" fillId="4" borderId="31" xfId="0" applyNumberFormat="1" applyFont="1" applyFill="1" applyBorder="1" applyAlignment="1">
      <alignment vertical="center"/>
    </xf>
    <xf numFmtId="0" fontId="72" fillId="0" borderId="21" xfId="0" applyFont="1" applyFill="1" applyBorder="1" applyAlignment="1">
      <alignment horizontal="center" vertical="center"/>
    </xf>
    <xf numFmtId="0" fontId="73" fillId="0" borderId="12" xfId="0" applyFont="1" applyFill="1" applyBorder="1" applyAlignment="1">
      <alignment horizontal="left" vertical="center"/>
    </xf>
    <xf numFmtId="0" fontId="73" fillId="0" borderId="11" xfId="0" applyFont="1" applyFill="1" applyBorder="1" applyAlignment="1">
      <alignment horizontal="left" vertical="center"/>
    </xf>
    <xf numFmtId="0" fontId="73" fillId="0" borderId="32" xfId="0" applyFont="1" applyFill="1" applyBorder="1" applyAlignment="1">
      <alignment horizontal="left" vertical="center"/>
    </xf>
    <xf numFmtId="0" fontId="73" fillId="0" borderId="33" xfId="0" applyFont="1" applyFill="1" applyBorder="1" applyAlignment="1">
      <alignment horizontal="left" vertical="center"/>
    </xf>
    <xf numFmtId="0" fontId="73" fillId="0" borderId="13" xfId="0" applyFont="1" applyFill="1" applyBorder="1" applyAlignment="1">
      <alignment horizontal="left" vertical="center"/>
    </xf>
    <xf numFmtId="0" fontId="73" fillId="0" borderId="34" xfId="0" applyFont="1" applyFill="1" applyBorder="1" applyAlignment="1">
      <alignment horizontal="left" vertical="center"/>
    </xf>
    <xf numFmtId="0" fontId="73" fillId="2" borderId="12" xfId="0" applyFont="1" applyFill="1" applyBorder="1" applyAlignment="1" applyProtection="1">
      <alignment horizontal="left" vertical="center"/>
    </xf>
    <xf numFmtId="0" fontId="73" fillId="2" borderId="32" xfId="0" applyFont="1" applyFill="1" applyBorder="1" applyAlignment="1" applyProtection="1">
      <alignment horizontal="left" vertical="center"/>
    </xf>
    <xf numFmtId="0" fontId="73" fillId="2" borderId="33" xfId="0" applyFont="1" applyFill="1" applyBorder="1" applyAlignment="1" applyProtection="1">
      <alignment horizontal="left" vertical="center"/>
    </xf>
    <xf numFmtId="0" fontId="73" fillId="0" borderId="19" xfId="0" applyFont="1" applyFill="1" applyBorder="1" applyAlignment="1">
      <alignment horizontal="center" vertical="center"/>
    </xf>
    <xf numFmtId="0" fontId="73" fillId="0" borderId="23" xfId="0" applyFont="1" applyFill="1" applyBorder="1" applyAlignment="1">
      <alignment horizontal="center" vertical="center"/>
    </xf>
    <xf numFmtId="0" fontId="73" fillId="0" borderId="24" xfId="0" applyFont="1" applyFill="1" applyBorder="1" applyAlignment="1">
      <alignment horizontal="center" vertical="center"/>
    </xf>
    <xf numFmtId="0" fontId="73" fillId="0" borderId="23" xfId="0" applyFont="1" applyFill="1" applyBorder="1" applyAlignment="1" applyProtection="1">
      <alignment horizontal="center" vertical="center"/>
    </xf>
    <xf numFmtId="0" fontId="73" fillId="0" borderId="19" xfId="0" applyFont="1" applyFill="1" applyBorder="1" applyAlignment="1" applyProtection="1">
      <alignment horizontal="center" vertical="center"/>
    </xf>
    <xf numFmtId="0" fontId="73" fillId="0" borderId="24" xfId="0" applyFont="1" applyFill="1" applyBorder="1" applyAlignment="1" applyProtection="1">
      <alignment horizontal="center" vertical="center"/>
    </xf>
    <xf numFmtId="0" fontId="73" fillId="0" borderId="35" xfId="0" applyFont="1" applyFill="1" applyBorder="1" applyAlignment="1">
      <alignment horizontal="center" vertical="center"/>
    </xf>
    <xf numFmtId="0" fontId="73" fillId="0" borderId="18" xfId="0" applyFont="1" applyFill="1" applyBorder="1" applyAlignment="1">
      <alignment horizontal="center" vertical="center"/>
    </xf>
    <xf numFmtId="0" fontId="73" fillId="0" borderId="21" xfId="0" applyFont="1" applyFill="1" applyBorder="1" applyAlignment="1" applyProtection="1">
      <alignment horizontal="center" vertical="center"/>
    </xf>
    <xf numFmtId="0" fontId="73" fillId="2" borderId="23" xfId="0" applyFont="1" applyFill="1" applyBorder="1" applyAlignment="1">
      <alignment horizontal="center" vertical="center"/>
    </xf>
    <xf numFmtId="0" fontId="73" fillId="2" borderId="36" xfId="0" applyFont="1" applyFill="1" applyBorder="1" applyAlignment="1">
      <alignment horizontal="center" vertical="center"/>
    </xf>
    <xf numFmtId="0" fontId="73" fillId="2" borderId="19" xfId="0" applyFont="1" applyFill="1" applyBorder="1" applyAlignment="1">
      <alignment horizontal="center" vertical="center"/>
    </xf>
    <xf numFmtId="0" fontId="73" fillId="2" borderId="23" xfId="0" applyFont="1" applyFill="1" applyBorder="1" applyAlignment="1" applyProtection="1">
      <alignment horizontal="center" vertical="center"/>
      <protection locked="0"/>
    </xf>
    <xf numFmtId="0" fontId="73" fillId="2" borderId="24" xfId="0" applyFont="1" applyFill="1" applyBorder="1" applyAlignment="1" applyProtection="1">
      <alignment horizontal="center" vertical="center"/>
      <protection locked="0"/>
    </xf>
    <xf numFmtId="176" fontId="53" fillId="0" borderId="37" xfId="0" applyNumberFormat="1" applyFont="1" applyFill="1" applyBorder="1" applyAlignment="1" applyProtection="1">
      <alignment horizontal="center" vertical="center"/>
    </xf>
    <xf numFmtId="0" fontId="7" fillId="0" borderId="38" xfId="0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vertical="center"/>
    </xf>
    <xf numFmtId="0" fontId="5" fillId="0" borderId="39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176" fontId="33" fillId="0" borderId="22" xfId="0" applyNumberFormat="1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 applyProtection="1">
      <alignment vertical="center"/>
    </xf>
    <xf numFmtId="176" fontId="68" fillId="4" borderId="40" xfId="0" applyNumberFormat="1" applyFont="1" applyFill="1" applyBorder="1" applyAlignment="1" applyProtection="1">
      <alignment horizontal="center" vertical="center" shrinkToFit="1"/>
    </xf>
    <xf numFmtId="176" fontId="68" fillId="4" borderId="41" xfId="0" applyNumberFormat="1" applyFont="1" applyFill="1" applyBorder="1" applyAlignment="1" applyProtection="1">
      <alignment horizontal="center" vertical="center" shrinkToFit="1"/>
    </xf>
    <xf numFmtId="181" fontId="4" fillId="4" borderId="114" xfId="0" applyNumberFormat="1" applyFont="1" applyFill="1" applyBorder="1" applyAlignment="1" applyProtection="1">
      <alignment vertical="center" shrinkToFit="1"/>
    </xf>
    <xf numFmtId="176" fontId="68" fillId="4" borderId="42" xfId="0" applyNumberFormat="1" applyFont="1" applyFill="1" applyBorder="1" applyAlignment="1" applyProtection="1">
      <alignment horizontal="center" vertical="center" shrinkToFit="1"/>
    </xf>
    <xf numFmtId="176" fontId="68" fillId="4" borderId="43" xfId="0" applyNumberFormat="1" applyFont="1" applyFill="1" applyBorder="1" applyAlignment="1" applyProtection="1">
      <alignment horizontal="center" vertical="center" shrinkToFit="1"/>
    </xf>
    <xf numFmtId="181" fontId="4" fillId="4" borderId="40" xfId="0" applyNumberFormat="1" applyFont="1" applyFill="1" applyBorder="1" applyAlignment="1" applyProtection="1">
      <alignment vertical="center" shrinkToFit="1"/>
    </xf>
    <xf numFmtId="181" fontId="4" fillId="4" borderId="115" xfId="0" applyNumberFormat="1" applyFont="1" applyFill="1" applyBorder="1" applyAlignment="1" applyProtection="1">
      <alignment vertical="center" shrinkToFit="1"/>
    </xf>
    <xf numFmtId="176" fontId="68" fillId="4" borderId="44" xfId="0" applyNumberFormat="1" applyFont="1" applyFill="1" applyBorder="1" applyAlignment="1" applyProtection="1">
      <alignment horizontal="center" vertical="center" shrinkToFit="1"/>
    </xf>
    <xf numFmtId="0" fontId="46" fillId="0" borderId="0" xfId="0" applyFont="1" applyFill="1" applyBorder="1" applyAlignment="1" applyProtection="1">
      <alignment vertical="center"/>
    </xf>
    <xf numFmtId="0" fontId="36" fillId="0" borderId="20" xfId="0" applyFont="1" applyFill="1" applyBorder="1" applyAlignment="1" applyProtection="1">
      <alignment vertical="center" wrapText="1"/>
    </xf>
    <xf numFmtId="0" fontId="75" fillId="0" borderId="17" xfId="0" applyFont="1" applyFill="1" applyBorder="1" applyAlignment="1" applyProtection="1">
      <alignment vertical="center" wrapText="1"/>
    </xf>
    <xf numFmtId="0" fontId="52" fillId="0" borderId="17" xfId="0" applyFont="1" applyFill="1" applyBorder="1" applyAlignment="1" applyProtection="1">
      <alignment vertical="center" wrapText="1"/>
    </xf>
    <xf numFmtId="0" fontId="52" fillId="0" borderId="1" xfId="0" applyFont="1" applyFill="1" applyBorder="1" applyAlignment="1" applyProtection="1">
      <alignment vertical="center" wrapText="1"/>
    </xf>
    <xf numFmtId="176" fontId="52" fillId="3" borderId="1" xfId="0" applyNumberFormat="1" applyFont="1" applyFill="1" applyBorder="1" applyAlignment="1" applyProtection="1">
      <alignment vertical="center"/>
    </xf>
    <xf numFmtId="176" fontId="52" fillId="3" borderId="17" xfId="0" applyNumberFormat="1" applyFont="1" applyFill="1" applyBorder="1" applyAlignment="1" applyProtection="1">
      <alignment vertical="center"/>
    </xf>
    <xf numFmtId="176" fontId="52" fillId="3" borderId="45" xfId="0" applyNumberFormat="1" applyFont="1" applyFill="1" applyBorder="1" applyAlignment="1" applyProtection="1">
      <alignment vertical="center"/>
    </xf>
    <xf numFmtId="49" fontId="63" fillId="0" borderId="0" xfId="0" applyNumberFormat="1" applyFont="1" applyFill="1" applyBorder="1" applyAlignment="1" applyProtection="1">
      <alignment horizontal="right" vertical="center"/>
    </xf>
    <xf numFmtId="0" fontId="83" fillId="0" borderId="0" xfId="0" applyFont="1" applyBorder="1" applyAlignment="1">
      <alignment horizontal="left" vertical="center"/>
    </xf>
    <xf numFmtId="176" fontId="5" fillId="5" borderId="46" xfId="0" applyNumberFormat="1" applyFont="1" applyFill="1" applyBorder="1" applyAlignment="1" applyProtection="1">
      <alignment vertical="center" shrinkToFit="1"/>
    </xf>
    <xf numFmtId="176" fontId="5" fillId="5" borderId="47" xfId="0" applyNumberFormat="1" applyFont="1" applyFill="1" applyBorder="1" applyAlignment="1" applyProtection="1">
      <alignment vertical="center" shrinkToFit="1"/>
    </xf>
    <xf numFmtId="0" fontId="46" fillId="0" borderId="20" xfId="0" applyFont="1" applyFill="1" applyBorder="1" applyAlignment="1" applyProtection="1">
      <alignment vertical="center"/>
    </xf>
    <xf numFmtId="3" fontId="29" fillId="4" borderId="48" xfId="0" applyNumberFormat="1" applyFont="1" applyFill="1" applyBorder="1" applyAlignment="1">
      <alignment vertical="center"/>
    </xf>
    <xf numFmtId="3" fontId="3" fillId="4" borderId="49" xfId="0" applyNumberFormat="1" applyFont="1" applyFill="1" applyBorder="1" applyAlignment="1">
      <alignment vertical="center"/>
    </xf>
    <xf numFmtId="3" fontId="29" fillId="4" borderId="49" xfId="0" applyNumberFormat="1" applyFont="1" applyFill="1" applyBorder="1" applyAlignment="1">
      <alignment vertical="center"/>
    </xf>
    <xf numFmtId="3" fontId="3" fillId="4" borderId="48" xfId="0" applyNumberFormat="1" applyFont="1" applyFill="1" applyBorder="1" applyAlignment="1">
      <alignment vertical="center"/>
    </xf>
    <xf numFmtId="3" fontId="3" fillId="2" borderId="50" xfId="0" applyNumberFormat="1" applyFont="1" applyFill="1" applyBorder="1" applyAlignment="1" applyProtection="1">
      <alignment vertical="center"/>
      <protection locked="0"/>
    </xf>
    <xf numFmtId="3" fontId="3" fillId="2" borderId="51" xfId="0" applyNumberFormat="1" applyFont="1" applyFill="1" applyBorder="1" applyAlignment="1" applyProtection="1">
      <alignment vertical="center"/>
      <protection locked="0"/>
    </xf>
    <xf numFmtId="3" fontId="29" fillId="4" borderId="52" xfId="0" applyNumberFormat="1" applyFont="1" applyFill="1" applyBorder="1" applyAlignment="1">
      <alignment vertical="center"/>
    </xf>
    <xf numFmtId="0" fontId="73" fillId="0" borderId="11" xfId="0" applyFont="1" applyFill="1" applyBorder="1" applyAlignment="1">
      <alignment horizontal="center" vertical="center"/>
    </xf>
    <xf numFmtId="3" fontId="29" fillId="4" borderId="53" xfId="0" applyNumberFormat="1" applyFont="1" applyFill="1" applyBorder="1" applyAlignment="1">
      <alignment vertical="center"/>
    </xf>
    <xf numFmtId="179" fontId="66" fillId="4" borderId="26" xfId="0" applyNumberFormat="1" applyFont="1" applyFill="1" applyBorder="1" applyAlignment="1">
      <alignment horizontal="right" vertical="center"/>
    </xf>
    <xf numFmtId="3" fontId="3" fillId="4" borderId="54" xfId="0" applyNumberFormat="1" applyFont="1" applyFill="1" applyBorder="1" applyAlignment="1">
      <alignment vertical="center"/>
    </xf>
    <xf numFmtId="0" fontId="73" fillId="0" borderId="116" xfId="0" applyFont="1" applyFill="1" applyBorder="1" applyAlignment="1" applyProtection="1">
      <alignment horizontal="left" vertical="center"/>
    </xf>
    <xf numFmtId="0" fontId="73" fillId="0" borderId="117" xfId="0" applyFont="1" applyFill="1" applyBorder="1" applyAlignment="1" applyProtection="1">
      <alignment horizontal="left" vertical="center"/>
    </xf>
    <xf numFmtId="0" fontId="73" fillId="0" borderId="118" xfId="0" applyFont="1" applyFill="1" applyBorder="1" applyAlignment="1" applyProtection="1">
      <alignment horizontal="center" vertical="center"/>
    </xf>
    <xf numFmtId="0" fontId="73" fillId="0" borderId="36" xfId="0" applyFont="1" applyFill="1" applyBorder="1" applyAlignment="1">
      <alignment horizontal="center" vertical="center"/>
    </xf>
    <xf numFmtId="3" fontId="3" fillId="4" borderId="52" xfId="0" applyNumberFormat="1" applyFont="1" applyFill="1" applyBorder="1" applyAlignment="1">
      <alignment vertical="center"/>
    </xf>
    <xf numFmtId="3" fontId="3" fillId="2" borderId="55" xfId="0" applyNumberFormat="1" applyFont="1" applyFill="1" applyBorder="1" applyAlignment="1" applyProtection="1">
      <alignment vertical="center"/>
      <protection locked="0"/>
    </xf>
    <xf numFmtId="3" fontId="3" fillId="2" borderId="56" xfId="0" applyNumberFormat="1" applyFont="1" applyFill="1" applyBorder="1" applyAlignment="1" applyProtection="1">
      <alignment vertical="center"/>
      <protection locked="0"/>
    </xf>
    <xf numFmtId="182" fontId="66" fillId="4" borderId="26" xfId="0" applyNumberFormat="1" applyFont="1" applyFill="1" applyBorder="1" applyAlignment="1">
      <alignment horizontal="right" vertical="center"/>
    </xf>
    <xf numFmtId="0" fontId="7" fillId="2" borderId="11" xfId="0" applyFont="1" applyFill="1" applyBorder="1" applyAlignment="1" applyProtection="1">
      <alignment horizontal="left" vertical="center"/>
    </xf>
    <xf numFmtId="0" fontId="32" fillId="2" borderId="14" xfId="0" applyFont="1" applyFill="1" applyBorder="1" applyAlignment="1" applyProtection="1">
      <alignment horizontal="left" vertical="center"/>
    </xf>
    <xf numFmtId="0" fontId="73" fillId="2" borderId="18" xfId="0" applyFont="1" applyFill="1" applyBorder="1" applyAlignment="1" applyProtection="1">
      <alignment horizontal="center" vertical="center"/>
      <protection locked="0"/>
    </xf>
    <xf numFmtId="182" fontId="66" fillId="4" borderId="18" xfId="0" applyNumberFormat="1" applyFont="1" applyFill="1" applyBorder="1" applyAlignment="1">
      <alignment horizontal="right" vertical="center"/>
    </xf>
    <xf numFmtId="176" fontId="68" fillId="4" borderId="57" xfId="0" applyNumberFormat="1" applyFont="1" applyFill="1" applyBorder="1" applyAlignment="1" applyProtection="1">
      <alignment horizontal="center" vertical="center" shrinkToFit="1"/>
    </xf>
    <xf numFmtId="181" fontId="4" fillId="4" borderId="57" xfId="0" applyNumberFormat="1" applyFont="1" applyFill="1" applyBorder="1" applyAlignment="1" applyProtection="1">
      <alignment vertical="center" shrinkToFit="1"/>
    </xf>
    <xf numFmtId="0" fontId="36" fillId="0" borderId="22" xfId="0" applyFont="1" applyFill="1" applyBorder="1" applyAlignment="1" applyProtection="1">
      <alignment vertical="center" wrapText="1"/>
    </xf>
    <xf numFmtId="0" fontId="75" fillId="0" borderId="58" xfId="0" applyFont="1" applyFill="1" applyBorder="1" applyAlignment="1" applyProtection="1">
      <alignment vertical="center" wrapText="1"/>
    </xf>
    <xf numFmtId="176" fontId="52" fillId="0" borderId="59" xfId="0" applyNumberFormat="1" applyFont="1" applyFill="1" applyBorder="1" applyAlignment="1" applyProtection="1">
      <alignment vertical="center"/>
      <protection locked="0"/>
    </xf>
    <xf numFmtId="176" fontId="52" fillId="3" borderId="58" xfId="0" applyNumberFormat="1" applyFont="1" applyFill="1" applyBorder="1" applyAlignment="1" applyProtection="1">
      <alignment vertical="center"/>
    </xf>
    <xf numFmtId="176" fontId="52" fillId="3" borderId="119" xfId="0" applyNumberFormat="1" applyFont="1" applyFill="1" applyBorder="1" applyAlignment="1" applyProtection="1">
      <alignment vertical="center"/>
    </xf>
    <xf numFmtId="176" fontId="52" fillId="0" borderId="60" xfId="0" applyNumberFormat="1" applyFont="1" applyFill="1" applyBorder="1" applyAlignment="1" applyProtection="1">
      <alignment vertical="center"/>
      <protection locked="0"/>
    </xf>
    <xf numFmtId="176" fontId="52" fillId="3" borderId="120" xfId="0" applyNumberFormat="1" applyFont="1" applyFill="1" applyBorder="1" applyAlignment="1" applyProtection="1">
      <alignment vertical="center"/>
    </xf>
    <xf numFmtId="180" fontId="63" fillId="4" borderId="20" xfId="0" applyNumberFormat="1" applyFont="1" applyFill="1" applyBorder="1" applyAlignment="1">
      <alignment vertical="center"/>
    </xf>
    <xf numFmtId="0" fontId="16" fillId="0" borderId="1" xfId="0" applyFont="1" applyBorder="1" applyAlignment="1" applyProtection="1">
      <alignment vertical="center"/>
    </xf>
    <xf numFmtId="176" fontId="63" fillId="6" borderId="1" xfId="0" applyNumberFormat="1" applyFont="1" applyFill="1" applyBorder="1" applyAlignment="1" applyProtection="1">
      <alignment horizontal="right" vertical="center"/>
    </xf>
    <xf numFmtId="176" fontId="63" fillId="0" borderId="1" xfId="1" applyNumberFormat="1" applyFont="1" applyFill="1" applyBorder="1" applyAlignment="1" applyProtection="1">
      <alignment horizontal="center" vertical="center"/>
    </xf>
    <xf numFmtId="176" fontId="52" fillId="5" borderId="15" xfId="0" applyNumberFormat="1" applyFont="1" applyFill="1" applyBorder="1" applyAlignment="1" applyProtection="1">
      <alignment vertical="center"/>
      <protection locked="0"/>
    </xf>
    <xf numFmtId="176" fontId="52" fillId="7" borderId="1" xfId="0" applyNumberFormat="1" applyFont="1" applyFill="1" applyBorder="1" applyAlignment="1" applyProtection="1">
      <alignment vertical="center"/>
      <protection locked="0"/>
    </xf>
    <xf numFmtId="3" fontId="22" fillId="2" borderId="2" xfId="0" applyNumberFormat="1" applyFont="1" applyFill="1" applyBorder="1" applyAlignment="1" applyProtection="1">
      <alignment vertical="center"/>
      <protection locked="0"/>
    </xf>
    <xf numFmtId="176" fontId="84" fillId="0" borderId="0" xfId="0" applyNumberFormat="1" applyFont="1" applyFill="1" applyBorder="1" applyAlignment="1" applyProtection="1">
      <alignment vertical="center" shrinkToFit="1"/>
      <protection locked="0"/>
    </xf>
    <xf numFmtId="176" fontId="84" fillId="0" borderId="24" xfId="0" applyNumberFormat="1" applyFont="1" applyFill="1" applyBorder="1" applyAlignment="1" applyProtection="1">
      <alignment vertical="center" shrinkToFit="1"/>
      <protection locked="0"/>
    </xf>
    <xf numFmtId="176" fontId="84" fillId="0" borderId="23" xfId="0" applyNumberFormat="1" applyFont="1" applyFill="1" applyBorder="1" applyAlignment="1" applyProtection="1">
      <alignment vertical="center" shrinkToFit="1"/>
      <protection locked="0"/>
    </xf>
    <xf numFmtId="176" fontId="52" fillId="3" borderId="1" xfId="0" applyNumberFormat="1" applyFont="1" applyFill="1" applyBorder="1" applyAlignment="1" applyProtection="1">
      <alignment vertical="center"/>
      <protection locked="0"/>
    </xf>
    <xf numFmtId="176" fontId="82" fillId="0" borderId="23" xfId="0" applyNumberFormat="1" applyFont="1" applyFill="1" applyBorder="1" applyAlignment="1" applyProtection="1">
      <alignment vertical="center" shrinkToFit="1"/>
      <protection locked="0"/>
    </xf>
    <xf numFmtId="176" fontId="82" fillId="0" borderId="19" xfId="0" applyNumberFormat="1" applyFont="1" applyFill="1" applyBorder="1" applyAlignment="1" applyProtection="1">
      <alignment vertical="center" shrinkToFit="1"/>
      <protection locked="0"/>
    </xf>
    <xf numFmtId="176" fontId="82" fillId="0" borderId="21" xfId="0" applyNumberFormat="1" applyFont="1" applyFill="1" applyBorder="1" applyAlignment="1" applyProtection="1">
      <alignment vertical="center" shrinkToFit="1"/>
      <protection locked="0"/>
    </xf>
    <xf numFmtId="176" fontId="82" fillId="0" borderId="24" xfId="0" applyNumberFormat="1" applyFont="1" applyFill="1" applyBorder="1" applyAlignment="1" applyProtection="1">
      <alignment vertical="center" shrinkToFit="1"/>
      <protection locked="0"/>
    </xf>
    <xf numFmtId="176" fontId="4" fillId="0" borderId="15" xfId="0" applyNumberFormat="1" applyFont="1" applyFill="1" applyBorder="1" applyAlignment="1" applyProtection="1">
      <alignment vertical="center" shrinkToFit="1"/>
      <protection locked="0"/>
    </xf>
    <xf numFmtId="176" fontId="4" fillId="0" borderId="30" xfId="0" applyNumberFormat="1" applyFont="1" applyFill="1" applyBorder="1" applyAlignment="1" applyProtection="1">
      <alignment vertical="center" shrinkToFit="1"/>
      <protection locked="0"/>
    </xf>
    <xf numFmtId="49" fontId="19" fillId="2" borderId="0" xfId="0" applyNumberFormat="1" applyFont="1" applyFill="1" applyBorder="1" applyAlignment="1" applyProtection="1">
      <alignment horizontal="center" vertical="center"/>
      <protection locked="0"/>
    </xf>
    <xf numFmtId="176" fontId="32" fillId="0" borderId="7" xfId="0" applyNumberFormat="1" applyFont="1" applyFill="1" applyBorder="1" applyAlignment="1">
      <alignment horizontal="centerContinuous" vertical="center"/>
    </xf>
    <xf numFmtId="176" fontId="32" fillId="0" borderId="8" xfId="0" applyNumberFormat="1" applyFont="1" applyFill="1" applyBorder="1" applyAlignment="1">
      <alignment horizontal="centerContinuous" vertical="center"/>
    </xf>
    <xf numFmtId="176" fontId="32" fillId="0" borderId="9" xfId="0" applyNumberFormat="1" applyFont="1" applyFill="1" applyBorder="1" applyAlignment="1">
      <alignment horizontal="centerContinuous" vertical="center"/>
    </xf>
    <xf numFmtId="0" fontId="73" fillId="0" borderId="121" xfId="0" applyFont="1" applyFill="1" applyBorder="1" applyAlignment="1" applyProtection="1">
      <alignment horizontal="left" vertical="center"/>
    </xf>
    <xf numFmtId="0" fontId="73" fillId="0" borderId="122" xfId="0" applyFont="1" applyFill="1" applyBorder="1" applyAlignment="1" applyProtection="1">
      <alignment horizontal="center" vertical="center"/>
    </xf>
    <xf numFmtId="0" fontId="73" fillId="0" borderId="61" xfId="0" applyFont="1" applyFill="1" applyBorder="1" applyAlignment="1">
      <alignment horizontal="left" vertical="center"/>
    </xf>
    <xf numFmtId="0" fontId="12" fillId="2" borderId="18" xfId="0" applyFont="1" applyFill="1" applyBorder="1" applyAlignment="1" applyProtection="1">
      <alignment horizontal="left" vertical="center" wrapText="1"/>
    </xf>
    <xf numFmtId="0" fontId="73" fillId="2" borderId="18" xfId="0" applyFont="1" applyFill="1" applyBorder="1" applyAlignment="1">
      <alignment horizontal="center" vertical="center"/>
    </xf>
    <xf numFmtId="0" fontId="73" fillId="2" borderId="61" xfId="0" applyFont="1" applyFill="1" applyBorder="1" applyAlignment="1" applyProtection="1">
      <alignment horizontal="left" vertical="center"/>
    </xf>
    <xf numFmtId="0" fontId="73" fillId="2" borderId="35" xfId="0" applyFont="1" applyFill="1" applyBorder="1" applyAlignment="1">
      <alignment horizontal="center" vertical="center"/>
    </xf>
    <xf numFmtId="179" fontId="66" fillId="4" borderId="62" xfId="0" applyNumberFormat="1" applyFont="1" applyFill="1" applyBorder="1" applyAlignment="1">
      <alignment horizontal="right" vertical="center"/>
    </xf>
    <xf numFmtId="179" fontId="66" fillId="4" borderId="20" xfId="0" applyNumberFormat="1" applyFont="1" applyFill="1" applyBorder="1" applyAlignment="1">
      <alignment horizontal="right" vertical="center"/>
    </xf>
    <xf numFmtId="3" fontId="3" fillId="4" borderId="63" xfId="0" applyNumberFormat="1" applyFont="1" applyFill="1" applyBorder="1" applyAlignment="1">
      <alignment vertical="center"/>
    </xf>
    <xf numFmtId="176" fontId="53" fillId="0" borderId="123" xfId="0" applyNumberFormat="1" applyFont="1" applyFill="1" applyBorder="1" applyAlignment="1" applyProtection="1">
      <alignment horizontal="center" vertical="center"/>
    </xf>
    <xf numFmtId="176" fontId="4" fillId="0" borderId="10" xfId="0" applyNumberFormat="1" applyFont="1" applyFill="1" applyBorder="1" applyAlignment="1" applyProtection="1">
      <alignment vertical="center" shrinkToFit="1"/>
      <protection locked="0"/>
    </xf>
    <xf numFmtId="176" fontId="4" fillId="0" borderId="12" xfId="0" applyNumberFormat="1" applyFont="1" applyFill="1" applyBorder="1" applyAlignment="1" applyProtection="1">
      <alignment vertical="center" shrinkToFit="1"/>
      <protection locked="0"/>
    </xf>
    <xf numFmtId="176" fontId="4" fillId="0" borderId="13" xfId="0" applyNumberFormat="1" applyFont="1" applyFill="1" applyBorder="1" applyAlignment="1" applyProtection="1">
      <alignment vertical="center" shrinkToFit="1"/>
      <protection locked="0"/>
    </xf>
    <xf numFmtId="181" fontId="4" fillId="4" borderId="64" xfId="0" applyNumberFormat="1" applyFont="1" applyFill="1" applyBorder="1" applyAlignment="1" applyProtection="1">
      <alignment vertical="center" shrinkToFit="1"/>
    </xf>
    <xf numFmtId="176" fontId="4" fillId="0" borderId="11" xfId="0" applyNumberFormat="1" applyFont="1" applyFill="1" applyBorder="1" applyAlignment="1" applyProtection="1">
      <alignment vertical="center" shrinkToFit="1"/>
      <protection locked="0"/>
    </xf>
    <xf numFmtId="181" fontId="4" fillId="4" borderId="65" xfId="0" applyNumberFormat="1" applyFont="1" applyFill="1" applyBorder="1" applyAlignment="1" applyProtection="1">
      <alignment vertical="center" shrinkToFit="1"/>
    </xf>
    <xf numFmtId="176" fontId="5" fillId="5" borderId="124" xfId="0" applyNumberFormat="1" applyFont="1" applyFill="1" applyBorder="1" applyAlignment="1" applyProtection="1">
      <alignment vertical="center" shrinkToFit="1"/>
    </xf>
    <xf numFmtId="181" fontId="4" fillId="4" borderId="125" xfId="0" applyNumberFormat="1" applyFont="1" applyFill="1" applyBorder="1" applyAlignment="1" applyProtection="1">
      <alignment vertical="center" shrinkToFit="1"/>
    </xf>
    <xf numFmtId="176" fontId="5" fillId="5" borderId="126" xfId="0" applyNumberFormat="1" applyFont="1" applyFill="1" applyBorder="1" applyAlignment="1" applyProtection="1">
      <alignment vertical="center" shrinkToFit="1"/>
    </xf>
    <xf numFmtId="181" fontId="4" fillId="4" borderId="127" xfId="0" applyNumberFormat="1" applyFont="1" applyFill="1" applyBorder="1" applyAlignment="1" applyProtection="1">
      <alignment vertical="center" shrinkToFit="1"/>
    </xf>
    <xf numFmtId="176" fontId="5" fillId="5" borderId="128" xfId="0" applyNumberFormat="1" applyFont="1" applyFill="1" applyBorder="1" applyAlignment="1" applyProtection="1">
      <alignment vertical="center" shrinkToFit="1"/>
    </xf>
    <xf numFmtId="176" fontId="5" fillId="5" borderId="129" xfId="0" applyNumberFormat="1" applyFont="1" applyFill="1" applyBorder="1" applyAlignment="1" applyProtection="1">
      <alignment vertical="center" shrinkToFit="1"/>
    </xf>
    <xf numFmtId="0" fontId="19" fillId="0" borderId="66" xfId="0" applyNumberFormat="1" applyFont="1" applyFill="1" applyBorder="1" applyAlignment="1" applyProtection="1">
      <alignment horizontal="left" vertical="center"/>
    </xf>
    <xf numFmtId="49" fontId="26" fillId="0" borderId="0" xfId="0" applyNumberFormat="1" applyFont="1" applyFill="1" applyBorder="1" applyAlignment="1" applyProtection="1">
      <alignment horizontal="left" vertical="center"/>
    </xf>
    <xf numFmtId="49" fontId="26" fillId="0" borderId="0" xfId="0" applyNumberFormat="1" applyFont="1" applyFill="1" applyBorder="1" applyAlignment="1" applyProtection="1">
      <alignment vertical="center"/>
    </xf>
    <xf numFmtId="49" fontId="26" fillId="0" borderId="0" xfId="0" applyNumberFormat="1" applyFont="1" applyFill="1" applyBorder="1" applyAlignment="1" applyProtection="1">
      <alignment horizontal="right" vertical="center"/>
    </xf>
    <xf numFmtId="0" fontId="85" fillId="0" borderId="0" xfId="0" applyNumberFormat="1" applyFont="1" applyFill="1" applyBorder="1" applyAlignment="1" applyProtection="1">
      <alignment horizontal="left" vertical="center"/>
    </xf>
    <xf numFmtId="49" fontId="26" fillId="0" borderId="0" xfId="0" applyNumberFormat="1" applyFont="1" applyFill="1" applyBorder="1" applyAlignment="1" applyProtection="1">
      <alignment horizontal="center" vertical="center"/>
    </xf>
    <xf numFmtId="0" fontId="86" fillId="0" borderId="67" xfId="0" applyFont="1" applyFill="1" applyBorder="1" applyAlignment="1" applyProtection="1">
      <alignment vertical="center"/>
    </xf>
    <xf numFmtId="0" fontId="26" fillId="0" borderId="0" xfId="0" applyNumberFormat="1" applyFont="1" applyFill="1" applyBorder="1" applyAlignment="1" applyProtection="1">
      <alignment horizontal="right" vertical="center"/>
    </xf>
    <xf numFmtId="0" fontId="26" fillId="0" borderId="130" xfId="0" applyFont="1" applyFill="1" applyBorder="1" applyAlignment="1" applyProtection="1">
      <alignment vertical="center"/>
      <protection locked="0"/>
    </xf>
    <xf numFmtId="0" fontId="87" fillId="0" borderId="130" xfId="0" applyNumberFormat="1" applyFont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87" fillId="0" borderId="130" xfId="0" applyNumberFormat="1" applyFont="1" applyFill="1" applyBorder="1" applyAlignment="1">
      <alignment horizontal="left" vertical="center"/>
    </xf>
    <xf numFmtId="49" fontId="20" fillId="2" borderId="130" xfId="0" applyNumberFormat="1" applyFont="1" applyFill="1" applyBorder="1" applyAlignment="1" applyProtection="1">
      <alignment horizontal="center" vertical="center" wrapText="1"/>
    </xf>
    <xf numFmtId="49" fontId="19" fillId="0" borderId="0" xfId="0" applyNumberFormat="1" applyFont="1" applyFill="1" applyBorder="1" applyAlignment="1" applyProtection="1">
      <alignment vertical="center"/>
    </xf>
    <xf numFmtId="0" fontId="8" fillId="0" borderId="68" xfId="0" applyFont="1" applyFill="1" applyBorder="1" applyAlignment="1" applyProtection="1">
      <alignment vertical="center"/>
    </xf>
    <xf numFmtId="176" fontId="33" fillId="0" borderId="69" xfId="0" applyNumberFormat="1" applyFont="1" applyFill="1" applyBorder="1" applyAlignment="1" applyProtection="1">
      <alignment horizontal="center" vertical="center"/>
    </xf>
    <xf numFmtId="180" fontId="63" fillId="4" borderId="131" xfId="0" applyNumberFormat="1" applyFont="1" applyFill="1" applyBorder="1" applyAlignment="1">
      <alignment vertical="center"/>
    </xf>
    <xf numFmtId="180" fontId="63" fillId="4" borderId="132" xfId="0" applyNumberFormat="1" applyFont="1" applyFill="1" applyBorder="1" applyAlignment="1">
      <alignment vertical="center"/>
    </xf>
    <xf numFmtId="180" fontId="63" fillId="4" borderId="133" xfId="0" applyNumberFormat="1" applyFont="1" applyFill="1" applyBorder="1" applyAlignment="1">
      <alignment vertical="center"/>
    </xf>
    <xf numFmtId="180" fontId="63" fillId="4" borderId="134" xfId="0" applyNumberFormat="1" applyFont="1" applyFill="1" applyBorder="1" applyAlignment="1">
      <alignment vertical="center"/>
    </xf>
    <xf numFmtId="180" fontId="63" fillId="4" borderId="135" xfId="0" applyNumberFormat="1" applyFont="1" applyFill="1" applyBorder="1" applyAlignment="1">
      <alignment vertical="center"/>
    </xf>
    <xf numFmtId="180" fontId="63" fillId="4" borderId="136" xfId="0" applyNumberFormat="1" applyFont="1" applyFill="1" applyBorder="1" applyAlignment="1">
      <alignment vertical="center"/>
    </xf>
    <xf numFmtId="176" fontId="52" fillId="0" borderId="15" xfId="0" applyNumberFormat="1" applyFont="1" applyFill="1" applyBorder="1" applyAlignment="1" applyProtection="1">
      <alignment vertical="center"/>
    </xf>
    <xf numFmtId="176" fontId="52" fillId="0" borderId="59" xfId="0" applyNumberFormat="1" applyFont="1" applyFill="1" applyBorder="1" applyAlignment="1" applyProtection="1">
      <alignment vertical="center"/>
    </xf>
    <xf numFmtId="176" fontId="52" fillId="0" borderId="1" xfId="0" applyNumberFormat="1" applyFont="1" applyFill="1" applyBorder="1" applyAlignment="1" applyProtection="1">
      <alignment vertical="center"/>
    </xf>
    <xf numFmtId="176" fontId="52" fillId="0" borderId="60" xfId="0" applyNumberFormat="1" applyFont="1" applyFill="1" applyBorder="1" applyAlignment="1" applyProtection="1">
      <alignment vertical="center"/>
    </xf>
    <xf numFmtId="3" fontId="4" fillId="4" borderId="3" xfId="0" applyNumberFormat="1" applyFont="1" applyFill="1" applyBorder="1" applyAlignment="1">
      <alignment vertical="center"/>
    </xf>
    <xf numFmtId="3" fontId="4" fillId="4" borderId="2" xfId="0" applyNumberFormat="1" applyFont="1" applyFill="1" applyBorder="1" applyAlignment="1">
      <alignment vertical="center"/>
    </xf>
    <xf numFmtId="3" fontId="4" fillId="4" borderId="84" xfId="0" applyNumberFormat="1" applyFont="1" applyFill="1" applyBorder="1" applyAlignment="1">
      <alignment vertical="center"/>
    </xf>
    <xf numFmtId="3" fontId="4" fillId="4" borderId="49" xfId="0" applyNumberFormat="1" applyFont="1" applyFill="1" applyBorder="1" applyAlignment="1">
      <alignment vertical="center"/>
    </xf>
    <xf numFmtId="3" fontId="4" fillId="4" borderId="72" xfId="0" applyNumberFormat="1" applyFont="1" applyFill="1" applyBorder="1" applyAlignment="1">
      <alignment vertical="center"/>
    </xf>
    <xf numFmtId="3" fontId="4" fillId="4" borderId="73" xfId="0" applyNumberFormat="1" applyFont="1" applyFill="1" applyBorder="1" applyAlignment="1">
      <alignment vertical="center"/>
    </xf>
    <xf numFmtId="3" fontId="4" fillId="4" borderId="85" xfId="0" applyNumberFormat="1" applyFont="1" applyFill="1" applyBorder="1" applyAlignment="1">
      <alignment vertical="center"/>
    </xf>
    <xf numFmtId="3" fontId="4" fillId="4" borderId="74" xfId="0" applyNumberFormat="1" applyFont="1" applyFill="1" applyBorder="1" applyAlignment="1">
      <alignment vertical="center"/>
    </xf>
    <xf numFmtId="3" fontId="5" fillId="4" borderId="3" xfId="0" applyNumberFormat="1" applyFont="1" applyFill="1" applyBorder="1" applyAlignment="1">
      <alignment vertical="center"/>
    </xf>
    <xf numFmtId="3" fontId="5" fillId="4" borderId="2" xfId="0" applyNumberFormat="1" applyFont="1" applyFill="1" applyBorder="1" applyAlignment="1">
      <alignment vertical="center"/>
    </xf>
    <xf numFmtId="3" fontId="5" fillId="4" borderId="49" xfId="0" applyNumberFormat="1" applyFont="1" applyFill="1" applyBorder="1" applyAlignment="1">
      <alignment vertical="center"/>
    </xf>
    <xf numFmtId="3" fontId="4" fillId="4" borderId="12" xfId="0" applyNumberFormat="1" applyFont="1" applyFill="1" applyBorder="1" applyAlignment="1">
      <alignment vertical="center"/>
    </xf>
    <xf numFmtId="3" fontId="4" fillId="4" borderId="70" xfId="0" applyNumberFormat="1" applyFont="1" applyFill="1" applyBorder="1" applyAlignment="1">
      <alignment vertical="center"/>
    </xf>
    <xf numFmtId="3" fontId="4" fillId="4" borderId="141" xfId="0" applyNumberFormat="1" applyFont="1" applyFill="1" applyBorder="1" applyAlignment="1">
      <alignment vertical="center"/>
    </xf>
    <xf numFmtId="3" fontId="4" fillId="4" borderId="142" xfId="0" applyNumberFormat="1" applyFont="1" applyFill="1" applyBorder="1" applyAlignment="1">
      <alignment vertical="center"/>
    </xf>
    <xf numFmtId="3" fontId="4" fillId="4" borderId="143" xfId="0" applyNumberFormat="1" applyFont="1" applyFill="1" applyBorder="1" applyAlignment="1">
      <alignment vertical="center"/>
    </xf>
    <xf numFmtId="3" fontId="4" fillId="4" borderId="145" xfId="0" applyNumberFormat="1" applyFont="1" applyFill="1" applyBorder="1" applyAlignment="1">
      <alignment vertical="center"/>
    </xf>
    <xf numFmtId="0" fontId="51" fillId="0" borderId="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/>
    </xf>
    <xf numFmtId="0" fontId="0" fillId="0" borderId="20" xfId="0" applyBorder="1" applyAlignment="1"/>
    <xf numFmtId="0" fontId="0" fillId="0" borderId="86" xfId="0" applyBorder="1" applyAlignment="1"/>
    <xf numFmtId="0" fontId="50" fillId="0" borderId="0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/>
    </xf>
    <xf numFmtId="0" fontId="0" fillId="0" borderId="0" xfId="0" applyBorder="1" applyAlignment="1"/>
    <xf numFmtId="0" fontId="52" fillId="0" borderId="0" xfId="0" applyFont="1" applyFill="1" applyBorder="1" applyAlignment="1">
      <alignment horizontal="center" vertical="center"/>
    </xf>
    <xf numFmtId="0" fontId="52" fillId="0" borderId="0" xfId="0" applyFont="1" applyFill="1" applyBorder="1" applyAlignment="1">
      <alignment horizontal="center"/>
    </xf>
    <xf numFmtId="0" fontId="23" fillId="0" borderId="86" xfId="0" applyFont="1" applyBorder="1" applyAlignment="1"/>
    <xf numFmtId="49" fontId="26" fillId="0" borderId="0" xfId="0" applyNumberFormat="1" applyFont="1" applyFill="1" applyBorder="1" applyAlignment="1" applyProtection="1">
      <alignment horizontal="left" vertical="center"/>
      <protection locked="0"/>
    </xf>
    <xf numFmtId="3" fontId="5" fillId="4" borderId="87" xfId="0" applyNumberFormat="1" applyFont="1" applyFill="1" applyBorder="1" applyAlignment="1">
      <alignment vertical="center"/>
    </xf>
    <xf numFmtId="3" fontId="5" fillId="4" borderId="88" xfId="0" applyNumberFormat="1" applyFont="1" applyFill="1" applyBorder="1" applyAlignment="1">
      <alignment vertical="center"/>
    </xf>
    <xf numFmtId="3" fontId="5" fillId="4" borderId="89" xfId="0" applyNumberFormat="1" applyFont="1" applyFill="1" applyBorder="1" applyAlignment="1">
      <alignment vertical="center"/>
    </xf>
    <xf numFmtId="0" fontId="83" fillId="0" borderId="0" xfId="0" applyFont="1" applyBorder="1" applyAlignment="1" applyProtection="1">
      <alignment horizontal="left" vertical="center"/>
      <protection locked="0"/>
    </xf>
    <xf numFmtId="0" fontId="88" fillId="0" borderId="20" xfId="0" applyFont="1" applyBorder="1" applyAlignment="1" applyProtection="1">
      <alignment vertical="center"/>
      <protection locked="0"/>
    </xf>
    <xf numFmtId="0" fontId="88" fillId="0" borderId="86" xfId="0" applyFont="1" applyBorder="1" applyAlignment="1" applyProtection="1">
      <alignment vertical="center"/>
      <protection locked="0"/>
    </xf>
    <xf numFmtId="0" fontId="19" fillId="0" borderId="67" xfId="0" applyFont="1" applyBorder="1" applyAlignment="1">
      <alignment horizontal="right"/>
    </xf>
    <xf numFmtId="0" fontId="26" fillId="0" borderId="67" xfId="0" applyFont="1" applyBorder="1" applyAlignment="1">
      <alignment horizontal="right"/>
    </xf>
    <xf numFmtId="49" fontId="39" fillId="2" borderId="13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0" xfId="0" applyBorder="1" applyAlignment="1" applyProtection="1">
      <alignment vertical="center"/>
      <protection locked="0"/>
    </xf>
    <xf numFmtId="49" fontId="15" fillId="2" borderId="130" xfId="2" applyNumberFormat="1" applyFill="1" applyBorder="1" applyAlignment="1" applyProtection="1">
      <alignment horizontal="center" vertical="center" wrapText="1"/>
      <protection locked="0"/>
    </xf>
    <xf numFmtId="0" fontId="1" fillId="0" borderId="130" xfId="0" applyFont="1" applyBorder="1" applyAlignment="1" applyProtection="1">
      <alignment vertical="center"/>
      <protection locked="0"/>
    </xf>
    <xf numFmtId="3" fontId="3" fillId="4" borderId="12" xfId="0" applyNumberFormat="1" applyFont="1" applyFill="1" applyBorder="1" applyAlignment="1">
      <alignment vertical="center"/>
    </xf>
    <xf numFmtId="3" fontId="23" fillId="4" borderId="70" xfId="0" applyNumberFormat="1" applyFont="1" applyFill="1" applyBorder="1" applyAlignment="1">
      <alignment vertical="center"/>
    </xf>
    <xf numFmtId="3" fontId="23" fillId="4" borderId="30" xfId="0" applyNumberFormat="1" applyFont="1" applyFill="1" applyBorder="1" applyAlignment="1">
      <alignment vertical="center"/>
    </xf>
    <xf numFmtId="3" fontId="4" fillId="4" borderId="137" xfId="0" applyNumberFormat="1" applyFont="1" applyFill="1" applyBorder="1" applyAlignment="1">
      <alignment vertical="center"/>
    </xf>
    <xf numFmtId="3" fontId="4" fillId="4" borderId="138" xfId="0" applyNumberFormat="1" applyFont="1" applyFill="1" applyBorder="1" applyAlignment="1">
      <alignment vertical="center"/>
    </xf>
    <xf numFmtId="3" fontId="4" fillId="4" borderId="140" xfId="0" applyNumberFormat="1" applyFont="1" applyFill="1" applyBorder="1" applyAlignment="1">
      <alignment vertical="center"/>
    </xf>
    <xf numFmtId="49" fontId="19" fillId="2" borderId="130" xfId="0" applyNumberFormat="1" applyFont="1" applyFill="1" applyBorder="1" applyAlignment="1" applyProtection="1">
      <alignment horizontal="left" vertical="center"/>
      <protection locked="0"/>
    </xf>
    <xf numFmtId="0" fontId="9" fillId="3" borderId="16" xfId="0" applyFont="1" applyFill="1" applyBorder="1" applyAlignment="1" applyProtection="1">
      <alignment horizontal="center" vertical="center"/>
    </xf>
    <xf numFmtId="0" fontId="9" fillId="3" borderId="93" xfId="0" applyFont="1" applyFill="1" applyBorder="1" applyAlignment="1" applyProtection="1">
      <alignment horizontal="center" vertical="center"/>
    </xf>
    <xf numFmtId="0" fontId="9" fillId="3" borderId="94" xfId="0" applyFont="1" applyFill="1" applyBorder="1" applyAlignment="1" applyProtection="1">
      <alignment horizontal="center" vertical="center"/>
    </xf>
    <xf numFmtId="0" fontId="9" fillId="3" borderId="86" xfId="0" applyFont="1" applyFill="1" applyBorder="1" applyAlignment="1" applyProtection="1">
      <alignment horizontal="center" vertical="center"/>
    </xf>
    <xf numFmtId="0" fontId="9" fillId="3" borderId="0" xfId="0" applyFont="1" applyFill="1" applyBorder="1" applyAlignment="1" applyProtection="1">
      <alignment horizontal="center" vertical="center"/>
    </xf>
    <xf numFmtId="0" fontId="9" fillId="3" borderId="96" xfId="0" applyFont="1" applyFill="1" applyBorder="1" applyAlignment="1" applyProtection="1">
      <alignment horizontal="center" vertical="center"/>
    </xf>
    <xf numFmtId="3" fontId="4" fillId="4" borderId="144" xfId="0" applyNumberFormat="1" applyFont="1" applyFill="1" applyBorder="1" applyAlignment="1">
      <alignment vertical="center"/>
    </xf>
    <xf numFmtId="3" fontId="5" fillId="4" borderId="97" xfId="0" applyNumberFormat="1" applyFont="1" applyFill="1" applyBorder="1" applyAlignment="1">
      <alignment vertical="center"/>
    </xf>
    <xf numFmtId="3" fontId="5" fillId="4" borderId="98" xfId="0" applyNumberFormat="1" applyFont="1" applyFill="1" applyBorder="1" applyAlignment="1">
      <alignment vertical="center"/>
    </xf>
    <xf numFmtId="3" fontId="5" fillId="4" borderId="99" xfId="0" applyNumberFormat="1" applyFont="1" applyFill="1" applyBorder="1" applyAlignment="1">
      <alignment vertical="center"/>
    </xf>
    <xf numFmtId="176" fontId="4" fillId="0" borderId="12" xfId="0" applyNumberFormat="1" applyFont="1" applyFill="1" applyBorder="1" applyAlignment="1">
      <alignment vertical="center" wrapText="1"/>
    </xf>
    <xf numFmtId="0" fontId="4" fillId="0" borderId="70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3" fontId="4" fillId="4" borderId="3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 applyProtection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86" xfId="0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vertical="center" wrapText="1"/>
    </xf>
    <xf numFmtId="0" fontId="4" fillId="0" borderId="91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176" fontId="4" fillId="0" borderId="13" xfId="0" applyNumberFormat="1" applyFont="1" applyFill="1" applyBorder="1" applyAlignment="1">
      <alignment vertical="center" wrapText="1"/>
    </xf>
    <xf numFmtId="0" fontId="4" fillId="0" borderId="92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176" fontId="4" fillId="8" borderId="93" xfId="0" applyNumberFormat="1" applyFont="1" applyFill="1" applyBorder="1" applyAlignment="1">
      <alignment horizontal="left" vertical="center" wrapText="1"/>
    </xf>
    <xf numFmtId="176" fontId="4" fillId="8" borderId="94" xfId="0" applyNumberFormat="1" applyFont="1" applyFill="1" applyBorder="1" applyAlignment="1">
      <alignment horizontal="left" vertical="center" wrapText="1"/>
    </xf>
    <xf numFmtId="176" fontId="4" fillId="8" borderId="0" xfId="0" applyNumberFormat="1" applyFont="1" applyFill="1" applyBorder="1" applyAlignment="1">
      <alignment horizontal="left" vertical="center" wrapText="1"/>
    </xf>
    <xf numFmtId="176" fontId="4" fillId="8" borderId="37" xfId="0" applyNumberFormat="1" applyFont="1" applyFill="1" applyBorder="1" applyAlignment="1">
      <alignment horizontal="left" vertical="center" wrapText="1"/>
    </xf>
    <xf numFmtId="176" fontId="4" fillId="8" borderId="67" xfId="0" applyNumberFormat="1" applyFont="1" applyFill="1" applyBorder="1" applyAlignment="1">
      <alignment horizontal="left" vertical="center" wrapText="1"/>
    </xf>
    <xf numFmtId="176" fontId="4" fillId="8" borderId="69" xfId="0" applyNumberFormat="1" applyFont="1" applyFill="1" applyBorder="1" applyAlignment="1">
      <alignment horizontal="left" vertical="center" wrapText="1"/>
    </xf>
    <xf numFmtId="176" fontId="4" fillId="0" borderId="11" xfId="0" applyNumberFormat="1" applyFont="1" applyFill="1" applyBorder="1" applyAlignment="1">
      <alignment vertical="center" wrapText="1"/>
    </xf>
    <xf numFmtId="0" fontId="4" fillId="0" borderId="9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3" fontId="4" fillId="4" borderId="139" xfId="0" applyNumberFormat="1" applyFont="1" applyFill="1" applyBorder="1" applyAlignment="1">
      <alignment vertical="center"/>
    </xf>
    <xf numFmtId="3" fontId="4" fillId="4" borderId="81" xfId="0" applyNumberFormat="1" applyFont="1" applyFill="1" applyBorder="1" applyAlignment="1">
      <alignment vertical="center"/>
    </xf>
    <xf numFmtId="3" fontId="4" fillId="4" borderId="82" xfId="0" applyNumberFormat="1" applyFont="1" applyFill="1" applyBorder="1" applyAlignment="1">
      <alignment vertical="center"/>
    </xf>
    <xf numFmtId="3" fontId="4" fillId="4" borderId="83" xfId="0" applyNumberFormat="1" applyFont="1" applyFill="1" applyBorder="1" applyAlignment="1">
      <alignment vertical="center"/>
    </xf>
    <xf numFmtId="3" fontId="4" fillId="4" borderId="100" xfId="0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 wrapText="1"/>
    </xf>
    <xf numFmtId="0" fontId="4" fillId="0" borderId="101" xfId="0" applyFont="1" applyBorder="1" applyAlignment="1">
      <alignment vertical="center" wrapText="1"/>
    </xf>
    <xf numFmtId="0" fontId="4" fillId="0" borderId="102" xfId="0" applyFont="1" applyBorder="1" applyAlignment="1">
      <alignment vertical="center" wrapText="1"/>
    </xf>
    <xf numFmtId="3" fontId="29" fillId="4" borderId="12" xfId="0" applyNumberFormat="1" applyFont="1" applyFill="1" applyBorder="1" applyAlignment="1">
      <alignment vertical="center"/>
    </xf>
    <xf numFmtId="3" fontId="3" fillId="4" borderId="70" xfId="0" applyNumberFormat="1" applyFont="1" applyFill="1" applyBorder="1" applyAlignment="1">
      <alignment vertical="center"/>
    </xf>
    <xf numFmtId="3" fontId="3" fillId="4" borderId="30" xfId="0" applyNumberFormat="1" applyFont="1" applyFill="1" applyBorder="1" applyAlignment="1">
      <alignment vertical="center"/>
    </xf>
    <xf numFmtId="3" fontId="3" fillId="4" borderId="75" xfId="0" applyNumberFormat="1" applyFont="1" applyFill="1" applyBorder="1" applyAlignment="1" applyProtection="1">
      <alignment vertical="center"/>
      <protection locked="0"/>
    </xf>
    <xf numFmtId="3" fontId="23" fillId="4" borderId="76" xfId="0" applyNumberFormat="1" applyFont="1" applyFill="1" applyBorder="1" applyAlignment="1">
      <alignment vertical="center"/>
    </xf>
    <xf numFmtId="3" fontId="23" fillId="4" borderId="90" xfId="0" applyNumberFormat="1" applyFont="1" applyFill="1" applyBorder="1" applyAlignment="1">
      <alignment vertical="center"/>
    </xf>
    <xf numFmtId="3" fontId="23" fillId="4" borderId="77" xfId="0" applyNumberFormat="1" applyFont="1" applyFill="1" applyBorder="1" applyAlignment="1">
      <alignment vertical="center"/>
    </xf>
    <xf numFmtId="3" fontId="3" fillId="4" borderId="34" xfId="0" applyNumberFormat="1" applyFont="1" applyFill="1" applyBorder="1" applyAlignment="1">
      <alignment vertical="center"/>
    </xf>
    <xf numFmtId="3" fontId="23" fillId="4" borderId="78" xfId="0" applyNumberFormat="1" applyFont="1" applyFill="1" applyBorder="1" applyAlignment="1">
      <alignment vertical="center"/>
    </xf>
    <xf numFmtId="3" fontId="23" fillId="4" borderId="79" xfId="0" applyNumberFormat="1" applyFont="1" applyFill="1" applyBorder="1" applyAlignment="1">
      <alignment vertical="center"/>
    </xf>
    <xf numFmtId="3" fontId="23" fillId="4" borderId="80" xfId="0" applyNumberFormat="1" applyFont="1" applyFill="1" applyBorder="1" applyAlignment="1">
      <alignment vertical="center"/>
    </xf>
    <xf numFmtId="3" fontId="23" fillId="4" borderId="71" xfId="0" applyNumberFormat="1" applyFont="1" applyFill="1" applyBorder="1" applyAlignment="1">
      <alignment vertical="center"/>
    </xf>
    <xf numFmtId="0" fontId="83" fillId="0" borderId="0" xfId="0" applyNumberFormat="1" applyFont="1" applyFill="1" applyBorder="1" applyAlignment="1">
      <alignment horizontal="left" vertical="center"/>
    </xf>
    <xf numFmtId="0" fontId="83" fillId="0" borderId="0" xfId="0" applyFont="1" applyFill="1" applyBorder="1" applyAlignment="1">
      <alignment horizontal="left" vertical="center"/>
    </xf>
    <xf numFmtId="3" fontId="5" fillId="4" borderId="103" xfId="0" applyNumberFormat="1" applyFont="1" applyFill="1" applyBorder="1" applyAlignment="1">
      <alignment vertical="center"/>
    </xf>
    <xf numFmtId="3" fontId="5" fillId="4" borderId="4" xfId="0" applyNumberFormat="1" applyFont="1" applyFill="1" applyBorder="1" applyAlignment="1">
      <alignment vertical="center"/>
    </xf>
    <xf numFmtId="3" fontId="5" fillId="4" borderId="63" xfId="0" applyNumberFormat="1" applyFont="1" applyFill="1" applyBorder="1" applyAlignment="1">
      <alignment vertical="center"/>
    </xf>
    <xf numFmtId="3" fontId="5" fillId="4" borderId="81" xfId="0" applyNumberFormat="1" applyFont="1" applyFill="1" applyBorder="1" applyAlignment="1">
      <alignment vertical="center"/>
    </xf>
    <xf numFmtId="3" fontId="5" fillId="4" borderId="82" xfId="0" applyNumberFormat="1" applyFont="1" applyFill="1" applyBorder="1" applyAlignment="1">
      <alignment vertical="center"/>
    </xf>
    <xf numFmtId="3" fontId="5" fillId="4" borderId="83" xfId="0" applyNumberFormat="1" applyFont="1" applyFill="1" applyBorder="1" applyAlignment="1">
      <alignment vertical="center"/>
    </xf>
    <xf numFmtId="3" fontId="5" fillId="4" borderId="84" xfId="0" applyNumberFormat="1" applyFont="1" applyFill="1" applyBorder="1" applyAlignment="1">
      <alignment vertical="center"/>
    </xf>
    <xf numFmtId="3" fontId="5" fillId="4" borderId="100" xfId="0" applyNumberFormat="1" applyFont="1" applyFill="1" applyBorder="1" applyAlignment="1">
      <alignment vertical="center"/>
    </xf>
    <xf numFmtId="0" fontId="51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2" fillId="2" borderId="0" xfId="0" applyFont="1" applyFill="1" applyBorder="1" applyAlignment="1">
      <alignment horizontal="center" vertical="center"/>
    </xf>
    <xf numFmtId="49" fontId="20" fillId="2" borderId="130" xfId="0" applyNumberFormat="1" applyFont="1" applyFill="1" applyBorder="1" applyAlignment="1" applyProtection="1">
      <alignment horizontal="center" vertical="center" wrapText="1"/>
    </xf>
    <xf numFmtId="178" fontId="5" fillId="4" borderId="10" xfId="0" applyNumberFormat="1" applyFont="1" applyFill="1" applyBorder="1" applyAlignment="1">
      <alignment vertical="center"/>
    </xf>
    <xf numFmtId="178" fontId="5" fillId="4" borderId="91" xfId="0" applyNumberFormat="1" applyFont="1" applyFill="1" applyBorder="1" applyAlignment="1">
      <alignment vertical="center"/>
    </xf>
    <xf numFmtId="178" fontId="5" fillId="4" borderId="15" xfId="0" applyNumberFormat="1" applyFont="1" applyFill="1" applyBorder="1" applyAlignment="1">
      <alignment vertical="center"/>
    </xf>
    <xf numFmtId="178" fontId="5" fillId="4" borderId="14" xfId="0" applyNumberFormat="1" applyFont="1" applyFill="1" applyBorder="1" applyAlignment="1">
      <alignment vertical="center"/>
    </xf>
    <xf numFmtId="178" fontId="5" fillId="4" borderId="101" xfId="0" applyNumberFormat="1" applyFont="1" applyFill="1" applyBorder="1" applyAlignment="1">
      <alignment vertical="center"/>
    </xf>
    <xf numFmtId="178" fontId="5" fillId="4" borderId="102" xfId="0" applyNumberFormat="1" applyFont="1" applyFill="1" applyBorder="1" applyAlignment="1">
      <alignment vertical="center"/>
    </xf>
    <xf numFmtId="178" fontId="3" fillId="4" borderId="45" xfId="0" applyNumberFormat="1" applyFont="1" applyFill="1" applyBorder="1" applyAlignment="1">
      <alignment vertical="center"/>
    </xf>
    <xf numFmtId="0" fontId="0" fillId="0" borderId="104" xfId="0" applyBorder="1" applyAlignment="1">
      <alignment vertical="center"/>
    </xf>
    <xf numFmtId="0" fontId="0" fillId="0" borderId="60" xfId="0" applyBorder="1" applyAlignment="1">
      <alignment vertical="center"/>
    </xf>
    <xf numFmtId="49" fontId="85" fillId="2" borderId="130" xfId="0" applyNumberFormat="1" applyFont="1" applyFill="1" applyBorder="1" applyAlignment="1" applyProtection="1">
      <alignment horizontal="center" vertical="center" wrapText="1"/>
    </xf>
    <xf numFmtId="49" fontId="19" fillId="2" borderId="130" xfId="0" applyNumberFormat="1" applyFont="1" applyFill="1" applyBorder="1" applyAlignment="1" applyProtection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2" borderId="1" xfId="0" applyFont="1" applyFill="1" applyBorder="1" applyAlignment="1" applyProtection="1">
      <alignment horizontal="center" vertical="center"/>
    </xf>
    <xf numFmtId="0" fontId="26" fillId="2" borderId="1" xfId="0" applyFont="1" applyFill="1" applyBorder="1" applyAlignment="1" applyProtection="1">
      <alignment horizontal="center" vertical="center"/>
    </xf>
    <xf numFmtId="176" fontId="4" fillId="2" borderId="10" xfId="0" applyNumberFormat="1" applyFont="1" applyFill="1" applyBorder="1" applyAlignment="1">
      <alignment vertical="center" wrapText="1" shrinkToFit="1"/>
    </xf>
    <xf numFmtId="176" fontId="4" fillId="2" borderId="12" xfId="0" applyNumberFormat="1" applyFont="1" applyFill="1" applyBorder="1" applyAlignment="1">
      <alignment vertical="center" wrapText="1" shrinkToFit="1"/>
    </xf>
    <xf numFmtId="176" fontId="4" fillId="2" borderId="13" xfId="0" applyNumberFormat="1" applyFont="1" applyFill="1" applyBorder="1" applyAlignment="1">
      <alignment vertical="center" wrapText="1" shrinkToFit="1"/>
    </xf>
    <xf numFmtId="0" fontId="56" fillId="3" borderId="16" xfId="0" applyFont="1" applyFill="1" applyBorder="1" applyAlignment="1" applyProtection="1">
      <alignment horizontal="center" vertical="center"/>
    </xf>
    <xf numFmtId="0" fontId="56" fillId="3" borderId="93" xfId="0" applyFont="1" applyFill="1" applyBorder="1" applyAlignment="1" applyProtection="1">
      <alignment horizontal="center" vertical="center"/>
    </xf>
    <xf numFmtId="0" fontId="56" fillId="3" borderId="104" xfId="0" applyFont="1" applyFill="1" applyBorder="1" applyAlignment="1" applyProtection="1">
      <alignment horizontal="center" vertical="center"/>
    </xf>
    <xf numFmtId="0" fontId="56" fillId="3" borderId="60" xfId="0" applyFont="1" applyFill="1" applyBorder="1" applyAlignment="1" applyProtection="1">
      <alignment horizontal="center" vertical="center"/>
    </xf>
    <xf numFmtId="0" fontId="4" fillId="8" borderId="86" xfId="0" applyFont="1" applyFill="1" applyBorder="1" applyAlignment="1" applyProtection="1">
      <alignment horizontal="left" vertical="center" wrapText="1"/>
    </xf>
    <xf numFmtId="0" fontId="4" fillId="8" borderId="0" xfId="0" applyFont="1" applyFill="1" applyBorder="1" applyAlignment="1" applyProtection="1">
      <alignment horizontal="left" vertical="center" wrapText="1"/>
    </xf>
    <xf numFmtId="0" fontId="4" fillId="8" borderId="37" xfId="0" applyFont="1" applyFill="1" applyBorder="1" applyAlignment="1" applyProtection="1">
      <alignment horizontal="left" vertical="center" wrapText="1"/>
    </xf>
    <xf numFmtId="0" fontId="4" fillId="8" borderId="105" xfId="0" applyFont="1" applyFill="1" applyBorder="1" applyAlignment="1" applyProtection="1">
      <alignment horizontal="left" vertical="center" wrapText="1"/>
    </xf>
    <xf numFmtId="0" fontId="4" fillId="8" borderId="67" xfId="0" applyFont="1" applyFill="1" applyBorder="1" applyAlignment="1" applyProtection="1">
      <alignment horizontal="left" vertical="center" wrapText="1"/>
    </xf>
    <xf numFmtId="0" fontId="4" fillId="8" borderId="69" xfId="0" applyFont="1" applyFill="1" applyBorder="1" applyAlignment="1" applyProtection="1">
      <alignment horizontal="left" vertical="center" wrapText="1"/>
    </xf>
    <xf numFmtId="176" fontId="4" fillId="2" borderId="11" xfId="0" applyNumberFormat="1" applyFont="1" applyFill="1" applyBorder="1" applyAlignment="1">
      <alignment vertical="center" wrapText="1" shrinkToFit="1"/>
    </xf>
    <xf numFmtId="3" fontId="5" fillId="4" borderId="72" xfId="0" applyNumberFormat="1" applyFont="1" applyFill="1" applyBorder="1" applyAlignment="1">
      <alignment vertical="center"/>
    </xf>
    <xf numFmtId="3" fontId="5" fillId="4" borderId="73" xfId="0" applyNumberFormat="1" applyFont="1" applyFill="1" applyBorder="1" applyAlignment="1">
      <alignment vertical="center"/>
    </xf>
    <xf numFmtId="3" fontId="5" fillId="4" borderId="85" xfId="0" applyNumberFormat="1" applyFont="1" applyFill="1" applyBorder="1" applyAlignment="1">
      <alignment vertical="center"/>
    </xf>
    <xf numFmtId="3" fontId="5" fillId="4" borderId="74" xfId="0" applyNumberFormat="1" applyFont="1" applyFill="1" applyBorder="1" applyAlignment="1">
      <alignment vertical="center"/>
    </xf>
    <xf numFmtId="176" fontId="4" fillId="2" borderId="1" xfId="0" applyNumberFormat="1" applyFont="1" applyFill="1" applyBorder="1" applyAlignment="1">
      <alignment vertical="center" wrapText="1" shrinkToFit="1"/>
    </xf>
    <xf numFmtId="0" fontId="4" fillId="0" borderId="1" xfId="0" applyFont="1" applyBorder="1" applyAlignment="1">
      <alignment vertical="center" wrapText="1"/>
    </xf>
    <xf numFmtId="0" fontId="48" fillId="0" borderId="0" xfId="0" applyFont="1" applyFill="1" applyBorder="1" applyAlignment="1" applyProtection="1">
      <alignment horizontal="center" vertical="center"/>
      <protection locked="0"/>
    </xf>
    <xf numFmtId="0" fontId="49" fillId="0" borderId="0" xfId="0" applyFont="1" applyFill="1" applyBorder="1" applyAlignment="1" applyProtection="1">
      <alignment horizontal="center" vertical="center"/>
      <protection locked="0"/>
    </xf>
    <xf numFmtId="0" fontId="57" fillId="0" borderId="0" xfId="0" applyFont="1" applyFill="1" applyBorder="1" applyAlignment="1" applyProtection="1">
      <alignment horizontal="center" vertical="center" wrapText="1"/>
      <protection locked="0"/>
    </xf>
    <xf numFmtId="0" fontId="58" fillId="0" borderId="0" xfId="0" applyFont="1" applyFill="1" applyBorder="1" applyAlignment="1" applyProtection="1">
      <alignment horizontal="center" vertical="center" wrapText="1"/>
      <protection locked="0"/>
    </xf>
    <xf numFmtId="0" fontId="52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vertical="center" wrapText="1"/>
    </xf>
    <xf numFmtId="0" fontId="0" fillId="0" borderId="86" xfId="0" applyBorder="1" applyAlignment="1">
      <alignment vertical="center" wrapText="1"/>
    </xf>
    <xf numFmtId="0" fontId="7" fillId="0" borderId="106" xfId="0" applyFont="1" applyFill="1" applyBorder="1" applyAlignment="1" applyProtection="1">
      <alignment horizontal="left" vertical="center" wrapText="1"/>
    </xf>
    <xf numFmtId="0" fontId="8" fillId="0" borderId="107" xfId="0" applyFont="1" applyFill="1" applyBorder="1" applyAlignment="1" applyProtection="1">
      <alignment horizontal="left" vertical="center" wrapText="1"/>
    </xf>
    <xf numFmtId="0" fontId="8" fillId="0" borderId="108" xfId="0" applyFont="1" applyFill="1" applyBorder="1" applyAlignment="1" applyProtection="1">
      <alignment horizontal="left" vertical="center" wrapText="1"/>
    </xf>
    <xf numFmtId="0" fontId="8" fillId="0" borderId="105" xfId="0" applyFont="1" applyFill="1" applyBorder="1" applyAlignment="1" applyProtection="1">
      <alignment horizontal="left" vertical="center" wrapText="1"/>
    </xf>
    <xf numFmtId="0" fontId="8" fillId="0" borderId="67" xfId="0" applyFont="1" applyFill="1" applyBorder="1" applyAlignment="1" applyProtection="1">
      <alignment horizontal="left" vertical="center" wrapText="1"/>
    </xf>
    <xf numFmtId="0" fontId="8" fillId="0" borderId="69" xfId="0" applyFont="1" applyFill="1" applyBorder="1" applyAlignment="1" applyProtection="1">
      <alignment horizontal="left" vertical="center" wrapText="1"/>
    </xf>
    <xf numFmtId="176" fontId="8" fillId="0" borderId="106" xfId="0" applyNumberFormat="1" applyFont="1" applyFill="1" applyBorder="1" applyAlignment="1" applyProtection="1">
      <alignment horizontal="center" vertical="center" wrapText="1"/>
    </xf>
    <xf numFmtId="0" fontId="23" fillId="0" borderId="109" xfId="0" applyFont="1" applyFill="1" applyBorder="1" applyAlignment="1" applyProtection="1">
      <alignment horizontal="center" vertical="center"/>
    </xf>
    <xf numFmtId="176" fontId="8" fillId="0" borderId="146" xfId="0" applyNumberFormat="1" applyFont="1" applyFill="1" applyBorder="1" applyAlignment="1" applyProtection="1">
      <alignment horizontal="center" vertical="center"/>
    </xf>
    <xf numFmtId="0" fontId="23" fillId="0" borderId="147" xfId="0" applyFont="1" applyFill="1" applyBorder="1" applyAlignment="1" applyProtection="1">
      <alignment horizontal="center" vertical="center"/>
    </xf>
    <xf numFmtId="0" fontId="7" fillId="0" borderId="38" xfId="0" applyFont="1" applyFill="1" applyBorder="1" applyAlignment="1" applyProtection="1">
      <alignment horizontal="left" vertical="center" wrapText="1"/>
    </xf>
    <xf numFmtId="0" fontId="8" fillId="0" borderId="110" xfId="0" applyFont="1" applyFill="1" applyBorder="1" applyAlignment="1" applyProtection="1">
      <alignment horizontal="left" vertical="center" wrapText="1"/>
    </xf>
    <xf numFmtId="0" fontId="7" fillId="0" borderId="106" xfId="0" applyFont="1" applyFill="1" applyBorder="1" applyAlignment="1" applyProtection="1">
      <alignment vertical="center" wrapText="1"/>
    </xf>
    <xf numFmtId="0" fontId="8" fillId="0" borderId="107" xfId="0" applyFont="1" applyFill="1" applyBorder="1" applyAlignment="1" applyProtection="1">
      <alignment vertical="center" wrapText="1"/>
    </xf>
    <xf numFmtId="0" fontId="23" fillId="0" borderId="105" xfId="0" applyFont="1" applyFill="1" applyBorder="1" applyAlignment="1" applyProtection="1">
      <alignment vertical="center" wrapText="1"/>
    </xf>
    <xf numFmtId="0" fontId="23" fillId="0" borderId="67" xfId="0" applyFont="1" applyFill="1" applyBorder="1" applyAlignment="1" applyProtection="1">
      <alignment vertical="center" wrapText="1"/>
    </xf>
    <xf numFmtId="49" fontId="19" fillId="0" borderId="0" xfId="0" applyNumberFormat="1" applyFont="1" applyFill="1" applyBorder="1" applyAlignment="1" applyProtection="1">
      <alignment horizontal="right" vertical="center"/>
    </xf>
    <xf numFmtId="0" fontId="8" fillId="0" borderId="111" xfId="0" applyFont="1" applyFill="1" applyBorder="1" applyAlignment="1" applyProtection="1">
      <alignment vertical="center"/>
    </xf>
    <xf numFmtId="0" fontId="8" fillId="0" borderId="39" xfId="0" applyFont="1" applyFill="1" applyBorder="1" applyAlignment="1" applyProtection="1">
      <alignment vertical="center"/>
    </xf>
    <xf numFmtId="0" fontId="8" fillId="0" borderId="112" xfId="0" applyFont="1" applyFill="1" applyBorder="1" applyAlignment="1" applyProtection="1">
      <alignment vertical="center"/>
    </xf>
    <xf numFmtId="0" fontId="8" fillId="0" borderId="111" xfId="0" applyFont="1" applyFill="1" applyBorder="1" applyAlignment="1" applyProtection="1">
      <alignment vertical="center" wrapText="1"/>
    </xf>
    <xf numFmtId="0" fontId="8" fillId="0" borderId="39" xfId="0" applyFont="1" applyFill="1" applyBorder="1" applyAlignment="1" applyProtection="1">
      <alignment vertical="center" wrapText="1"/>
    </xf>
    <xf numFmtId="0" fontId="8" fillId="0" borderId="112" xfId="0" applyFont="1" applyFill="1" applyBorder="1" applyAlignment="1" applyProtection="1">
      <alignment vertical="center" wrapText="1"/>
    </xf>
    <xf numFmtId="0" fontId="8" fillId="0" borderId="113" xfId="0" applyFont="1" applyFill="1" applyBorder="1" applyAlignment="1" applyProtection="1">
      <alignment vertical="center"/>
    </xf>
    <xf numFmtId="0" fontId="61" fillId="0" borderId="20" xfId="0" applyFont="1" applyFill="1" applyBorder="1" applyAlignment="1" applyProtection="1">
      <alignment vertical="center"/>
    </xf>
    <xf numFmtId="0" fontId="62" fillId="0" borderId="22" xfId="0" applyFont="1" applyBorder="1" applyAlignment="1" applyProtection="1">
      <alignment vertical="center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60" fillId="0" borderId="17" xfId="0" applyFont="1" applyFill="1" applyBorder="1" applyAlignment="1" applyProtection="1">
      <alignment horizontal="center" vertical="center"/>
    </xf>
    <xf numFmtId="0" fontId="62" fillId="0" borderId="20" xfId="0" applyFont="1" applyBorder="1" applyAlignment="1" applyProtection="1">
      <alignment vertical="center"/>
    </xf>
    <xf numFmtId="0" fontId="46" fillId="0" borderId="16" xfId="0" applyFont="1" applyFill="1" applyBorder="1" applyAlignment="1" applyProtection="1">
      <alignment vertical="center" wrapText="1"/>
    </xf>
    <xf numFmtId="0" fontId="52" fillId="0" borderId="94" xfId="0" applyFont="1" applyBorder="1" applyAlignment="1" applyProtection="1">
      <alignment vertical="center" wrapText="1"/>
    </xf>
    <xf numFmtId="0" fontId="46" fillId="0" borderId="86" xfId="0" applyFont="1" applyFill="1" applyBorder="1" applyAlignment="1" applyProtection="1">
      <alignment vertical="center" wrapText="1"/>
    </xf>
    <xf numFmtId="0" fontId="52" fillId="0" borderId="37" xfId="0" applyFont="1" applyBorder="1" applyAlignment="1" applyProtection="1">
      <alignment vertical="center" wrapText="1"/>
    </xf>
    <xf numFmtId="0" fontId="46" fillId="0" borderId="16" xfId="1" applyFont="1" applyFill="1" applyBorder="1" applyAlignment="1" applyProtection="1">
      <alignment vertical="center" wrapText="1"/>
    </xf>
    <xf numFmtId="0" fontId="52" fillId="0" borderId="94" xfId="1" applyFont="1" applyBorder="1" applyAlignment="1" applyProtection="1">
      <alignment vertical="center" wrapText="1"/>
    </xf>
    <xf numFmtId="0" fontId="52" fillId="0" borderId="86" xfId="1" applyFont="1" applyBorder="1" applyAlignment="1" applyProtection="1">
      <alignment vertical="center" wrapText="1"/>
    </xf>
    <xf numFmtId="0" fontId="52" fillId="0" borderId="37" xfId="1" applyFont="1" applyBorder="1" applyAlignment="1" applyProtection="1">
      <alignment vertical="center" wrapText="1"/>
    </xf>
    <xf numFmtId="176" fontId="36" fillId="0" borderId="16" xfId="0" applyNumberFormat="1" applyFont="1" applyFill="1" applyBorder="1" applyAlignment="1" applyProtection="1">
      <alignment horizontal="center" vertical="center" wrapText="1"/>
    </xf>
    <xf numFmtId="0" fontId="0" fillId="0" borderId="94" xfId="0" applyFont="1" applyBorder="1" applyAlignment="1" applyProtection="1">
      <alignment vertical="center"/>
    </xf>
    <xf numFmtId="0" fontId="0" fillId="0" borderId="86" xfId="0" applyFont="1" applyBorder="1" applyAlignment="1" applyProtection="1">
      <alignment vertical="center"/>
    </xf>
    <xf numFmtId="0" fontId="0" fillId="0" borderId="37" xfId="0" applyFont="1" applyBorder="1" applyAlignment="1" applyProtection="1">
      <alignment vertical="center"/>
    </xf>
    <xf numFmtId="0" fontId="0" fillId="0" borderId="105" xfId="0" applyFont="1" applyBorder="1" applyAlignment="1" applyProtection="1">
      <alignment vertical="center"/>
    </xf>
    <xf numFmtId="0" fontId="0" fillId="0" borderId="69" xfId="0" applyFont="1" applyBorder="1" applyAlignment="1" applyProtection="1">
      <alignment vertical="center"/>
    </xf>
    <xf numFmtId="0" fontId="46" fillId="0" borderId="86" xfId="1" applyFont="1" applyFill="1" applyBorder="1" applyAlignment="1" applyProtection="1">
      <alignment vertical="center" wrapText="1"/>
    </xf>
  </cellXfs>
  <cellStyles count="3">
    <cellStyle name="一般" xfId="0" builtinId="0"/>
    <cellStyle name="一般 2" xfId="1"/>
    <cellStyle name="超連結" xfId="2" builtinId="8"/>
  </cellStyles>
  <dxfs count="23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44450</xdr:colOff>
      <xdr:row>4</xdr:row>
      <xdr:rowOff>0</xdr:rowOff>
    </xdr:from>
    <xdr:to>
      <xdr:col>7</xdr:col>
      <xdr:colOff>647700</xdr:colOff>
      <xdr:row>4</xdr:row>
      <xdr:rowOff>0</xdr:rowOff>
    </xdr:to>
    <xdr:sp macro="" textlink="">
      <xdr:nvSpPr>
        <xdr:cNvPr id="28802" name="Line 87"/>
        <xdr:cNvSpPr>
          <a:spLocks noChangeShapeType="1"/>
        </xdr:cNvSpPr>
      </xdr:nvSpPr>
      <xdr:spPr bwMode="auto">
        <a:xfrm>
          <a:off x="5073650" y="1771650"/>
          <a:ext cx="2089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14</xdr:col>
          <xdr:colOff>373380</xdr:colOff>
          <xdr:row>0</xdr:row>
          <xdr:rowOff>106680</xdr:rowOff>
        </xdr:from>
        <xdr:to>
          <xdr:col>17</xdr:col>
          <xdr:colOff>1226820</xdr:colOff>
          <xdr:row>2</xdr:row>
          <xdr:rowOff>403860</xdr:rowOff>
        </xdr:to>
        <xdr:sp macro="" textlink="">
          <xdr:nvSpPr>
            <xdr:cNvPr id="1273" name="Object 249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</xdr:colOff>
          <xdr:row>0</xdr:row>
          <xdr:rowOff>68580</xdr:rowOff>
        </xdr:from>
        <xdr:to>
          <xdr:col>1</xdr:col>
          <xdr:colOff>182880</xdr:colOff>
          <xdr:row>2</xdr:row>
          <xdr:rowOff>685800</xdr:rowOff>
        </xdr:to>
        <xdr:sp macro="" textlink="">
          <xdr:nvSpPr>
            <xdr:cNvPr id="1362" name="Object 338" hidden="1">
              <a:extLst>
                <a:ext uri="{63B3BB69-23CF-44E3-9099-C40C66FF867C}">
                  <a14:compatExt spid="_x0000_s1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6350</xdr:colOff>
      <xdr:row>3</xdr:row>
      <xdr:rowOff>260350</xdr:rowOff>
    </xdr:from>
    <xdr:to>
      <xdr:col>2</xdr:col>
      <xdr:colOff>603250</xdr:colOff>
      <xdr:row>3</xdr:row>
      <xdr:rowOff>260350</xdr:rowOff>
    </xdr:to>
    <xdr:sp macro="" textlink="">
      <xdr:nvSpPr>
        <xdr:cNvPr id="28803" name="Line 86"/>
        <xdr:cNvSpPr>
          <a:spLocks noChangeShapeType="1"/>
        </xdr:cNvSpPr>
      </xdr:nvSpPr>
      <xdr:spPr bwMode="auto">
        <a:xfrm>
          <a:off x="2413000" y="1714500"/>
          <a:ext cx="1200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1162050</xdr:colOff>
      <xdr:row>0</xdr:row>
      <xdr:rowOff>0</xdr:rowOff>
    </xdr:from>
    <xdr:to>
      <xdr:col>0</xdr:col>
      <xdr:colOff>1162050</xdr:colOff>
      <xdr:row>0</xdr:row>
      <xdr:rowOff>0</xdr:rowOff>
    </xdr:to>
    <xdr:sp macro="" textlink="">
      <xdr:nvSpPr>
        <xdr:cNvPr id="31078" name="Line 39"/>
        <xdr:cNvSpPr>
          <a:spLocks noChangeShapeType="1"/>
        </xdr:cNvSpPr>
      </xdr:nvSpPr>
      <xdr:spPr bwMode="auto">
        <a:xfrm>
          <a:off x="11620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958850</xdr:colOff>
      <xdr:row>0</xdr:row>
      <xdr:rowOff>0</xdr:rowOff>
    </xdr:from>
    <xdr:to>
      <xdr:col>0</xdr:col>
      <xdr:colOff>958850</xdr:colOff>
      <xdr:row>0</xdr:row>
      <xdr:rowOff>0</xdr:rowOff>
    </xdr:to>
    <xdr:sp macro="" textlink="">
      <xdr:nvSpPr>
        <xdr:cNvPr id="31079" name="Line 43"/>
        <xdr:cNvSpPr>
          <a:spLocks noChangeShapeType="1"/>
        </xdr:cNvSpPr>
      </xdr:nvSpPr>
      <xdr:spPr bwMode="auto">
        <a:xfrm>
          <a:off x="9588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1727200</xdr:colOff>
      <xdr:row>0</xdr:row>
      <xdr:rowOff>0</xdr:rowOff>
    </xdr:from>
    <xdr:to>
      <xdr:col>0</xdr:col>
      <xdr:colOff>1727200</xdr:colOff>
      <xdr:row>0</xdr:row>
      <xdr:rowOff>0</xdr:rowOff>
    </xdr:to>
    <xdr:sp macro="" textlink="">
      <xdr:nvSpPr>
        <xdr:cNvPr id="31080" name="Line 46"/>
        <xdr:cNvSpPr>
          <a:spLocks noChangeShapeType="1"/>
        </xdr:cNvSpPr>
      </xdr:nvSpPr>
      <xdr:spPr bwMode="auto">
        <a:xfrm>
          <a:off x="1727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406400</xdr:colOff>
      <xdr:row>0</xdr:row>
      <xdr:rowOff>0</xdr:rowOff>
    </xdr:from>
    <xdr:to>
      <xdr:col>2</xdr:col>
      <xdr:colOff>406400</xdr:colOff>
      <xdr:row>0</xdr:row>
      <xdr:rowOff>0</xdr:rowOff>
    </xdr:to>
    <xdr:sp macro="" textlink="">
      <xdr:nvSpPr>
        <xdr:cNvPr id="31081" name="Line 47"/>
        <xdr:cNvSpPr>
          <a:spLocks noChangeShapeType="1"/>
        </xdr:cNvSpPr>
      </xdr:nvSpPr>
      <xdr:spPr bwMode="auto">
        <a:xfrm>
          <a:off x="37465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165100</xdr:colOff>
      <xdr:row>0</xdr:row>
      <xdr:rowOff>0</xdr:rowOff>
    </xdr:from>
    <xdr:to>
      <xdr:col>3</xdr:col>
      <xdr:colOff>165100</xdr:colOff>
      <xdr:row>0</xdr:row>
      <xdr:rowOff>0</xdr:rowOff>
    </xdr:to>
    <xdr:sp macro="" textlink="">
      <xdr:nvSpPr>
        <xdr:cNvPr id="31082" name="Line 48"/>
        <xdr:cNvSpPr>
          <a:spLocks noChangeShapeType="1"/>
        </xdr:cNvSpPr>
      </xdr:nvSpPr>
      <xdr:spPr bwMode="auto">
        <a:xfrm>
          <a:off x="4140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717550</xdr:colOff>
      <xdr:row>0</xdr:row>
      <xdr:rowOff>0</xdr:rowOff>
    </xdr:from>
    <xdr:to>
      <xdr:col>0</xdr:col>
      <xdr:colOff>717550</xdr:colOff>
      <xdr:row>0</xdr:row>
      <xdr:rowOff>0</xdr:rowOff>
    </xdr:to>
    <xdr:sp macro="" textlink="">
      <xdr:nvSpPr>
        <xdr:cNvPr id="31083" name="Line 49"/>
        <xdr:cNvSpPr>
          <a:spLocks noChangeShapeType="1"/>
        </xdr:cNvSpPr>
      </xdr:nvSpPr>
      <xdr:spPr bwMode="auto">
        <a:xfrm>
          <a:off x="7175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0</xdr:row>
      <xdr:rowOff>0</xdr:rowOff>
    </xdr:from>
    <xdr:to>
      <xdr:col>2</xdr:col>
      <xdr:colOff>190500</xdr:colOff>
      <xdr:row>0</xdr:row>
      <xdr:rowOff>0</xdr:rowOff>
    </xdr:to>
    <xdr:sp macro="" textlink="">
      <xdr:nvSpPr>
        <xdr:cNvPr id="31084" name="Line 50"/>
        <xdr:cNvSpPr>
          <a:spLocks noChangeShapeType="1"/>
        </xdr:cNvSpPr>
      </xdr:nvSpPr>
      <xdr:spPr bwMode="auto">
        <a:xfrm flipV="1">
          <a:off x="35306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952500</xdr:colOff>
      <xdr:row>0</xdr:row>
      <xdr:rowOff>0</xdr:rowOff>
    </xdr:from>
    <xdr:to>
      <xdr:col>0</xdr:col>
      <xdr:colOff>952500</xdr:colOff>
      <xdr:row>0</xdr:row>
      <xdr:rowOff>0</xdr:rowOff>
    </xdr:to>
    <xdr:sp macro="" textlink="">
      <xdr:nvSpPr>
        <xdr:cNvPr id="31085" name="Line 51"/>
        <xdr:cNvSpPr>
          <a:spLocks noChangeShapeType="1"/>
        </xdr:cNvSpPr>
      </xdr:nvSpPr>
      <xdr:spPr bwMode="auto">
        <a:xfrm flipV="1">
          <a:off x="9525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44450</xdr:colOff>
      <xdr:row>4</xdr:row>
      <xdr:rowOff>0</xdr:rowOff>
    </xdr:from>
    <xdr:to>
      <xdr:col>7</xdr:col>
      <xdr:colOff>520700</xdr:colOff>
      <xdr:row>4</xdr:row>
      <xdr:rowOff>0</xdr:rowOff>
    </xdr:to>
    <xdr:sp macro="" textlink="">
      <xdr:nvSpPr>
        <xdr:cNvPr id="31086" name="Line 97"/>
        <xdr:cNvSpPr>
          <a:spLocks noChangeShapeType="1"/>
        </xdr:cNvSpPr>
      </xdr:nvSpPr>
      <xdr:spPr bwMode="auto">
        <a:xfrm>
          <a:off x="5289550" y="1701800"/>
          <a:ext cx="2063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14</xdr:col>
          <xdr:colOff>487680</xdr:colOff>
          <xdr:row>0</xdr:row>
          <xdr:rowOff>121920</xdr:rowOff>
        </xdr:from>
        <xdr:to>
          <xdr:col>17</xdr:col>
          <xdr:colOff>1249680</xdr:colOff>
          <xdr:row>2</xdr:row>
          <xdr:rowOff>525780</xdr:rowOff>
        </xdr:to>
        <xdr:sp macro="" textlink="">
          <xdr:nvSpPr>
            <xdr:cNvPr id="2771" name="Object 723" hidden="1">
              <a:extLst>
                <a:ext uri="{63B3BB69-23CF-44E3-9099-C40C66FF867C}">
                  <a14:compatExt spid="_x0000_s27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25400</xdr:colOff>
      <xdr:row>3</xdr:row>
      <xdr:rowOff>279400</xdr:rowOff>
    </xdr:from>
    <xdr:to>
      <xdr:col>2</xdr:col>
      <xdr:colOff>450850</xdr:colOff>
      <xdr:row>3</xdr:row>
      <xdr:rowOff>279400</xdr:rowOff>
    </xdr:to>
    <xdr:sp macro="" textlink="">
      <xdr:nvSpPr>
        <xdr:cNvPr id="31087" name="Line 86"/>
        <xdr:cNvSpPr>
          <a:spLocks noChangeShapeType="1"/>
        </xdr:cNvSpPr>
      </xdr:nvSpPr>
      <xdr:spPr bwMode="auto">
        <a:xfrm>
          <a:off x="2603500" y="1663700"/>
          <a:ext cx="1187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</xdr:colOff>
          <xdr:row>0</xdr:row>
          <xdr:rowOff>68580</xdr:rowOff>
        </xdr:from>
        <xdr:to>
          <xdr:col>1</xdr:col>
          <xdr:colOff>7620</xdr:colOff>
          <xdr:row>2</xdr:row>
          <xdr:rowOff>685800</xdr:rowOff>
        </xdr:to>
        <xdr:sp macro="" textlink="">
          <xdr:nvSpPr>
            <xdr:cNvPr id="30947" name="Object 4323" hidden="1">
              <a:extLst>
                <a:ext uri="{63B3BB69-23CF-44E3-9099-C40C66FF867C}">
                  <a14:compatExt spid="_x0000_s309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660400</xdr:colOff>
      <xdr:row>0</xdr:row>
      <xdr:rowOff>0</xdr:rowOff>
    </xdr:from>
    <xdr:to>
      <xdr:col>0</xdr:col>
      <xdr:colOff>660400</xdr:colOff>
      <xdr:row>0</xdr:row>
      <xdr:rowOff>0</xdr:rowOff>
    </xdr:to>
    <xdr:sp macro="" textlink="">
      <xdr:nvSpPr>
        <xdr:cNvPr id="31883" name="Line 5"/>
        <xdr:cNvSpPr>
          <a:spLocks noChangeShapeType="1"/>
        </xdr:cNvSpPr>
      </xdr:nvSpPr>
      <xdr:spPr bwMode="auto">
        <a:xfrm>
          <a:off x="6604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1884" name="Line 6"/>
        <xdr:cNvSpPr>
          <a:spLocks noChangeShapeType="1"/>
        </xdr:cNvSpPr>
      </xdr:nvSpPr>
      <xdr:spPr bwMode="auto">
        <a:xfrm>
          <a:off x="11493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1885" name="Line 7"/>
        <xdr:cNvSpPr>
          <a:spLocks noChangeShapeType="1"/>
        </xdr:cNvSpPr>
      </xdr:nvSpPr>
      <xdr:spPr bwMode="auto">
        <a:xfrm>
          <a:off x="11493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25400</xdr:colOff>
      <xdr:row>0</xdr:row>
      <xdr:rowOff>0</xdr:rowOff>
    </xdr:from>
    <xdr:to>
      <xdr:col>3</xdr:col>
      <xdr:colOff>25400</xdr:colOff>
      <xdr:row>0</xdr:row>
      <xdr:rowOff>0</xdr:rowOff>
    </xdr:to>
    <xdr:sp macro="" textlink="">
      <xdr:nvSpPr>
        <xdr:cNvPr id="31886" name="Line 8"/>
        <xdr:cNvSpPr>
          <a:spLocks noChangeShapeType="1"/>
        </xdr:cNvSpPr>
      </xdr:nvSpPr>
      <xdr:spPr bwMode="auto">
        <a:xfrm>
          <a:off x="35687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247650</xdr:colOff>
      <xdr:row>0</xdr:row>
      <xdr:rowOff>0</xdr:rowOff>
    </xdr:to>
    <xdr:sp macro="" textlink="">
      <xdr:nvSpPr>
        <xdr:cNvPr id="31887" name="Line 9"/>
        <xdr:cNvSpPr>
          <a:spLocks noChangeShapeType="1"/>
        </xdr:cNvSpPr>
      </xdr:nvSpPr>
      <xdr:spPr bwMode="auto">
        <a:xfrm>
          <a:off x="37909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425450</xdr:colOff>
      <xdr:row>0</xdr:row>
      <xdr:rowOff>0</xdr:rowOff>
    </xdr:from>
    <xdr:to>
      <xdr:col>3</xdr:col>
      <xdr:colOff>425450</xdr:colOff>
      <xdr:row>0</xdr:row>
      <xdr:rowOff>0</xdr:rowOff>
    </xdr:to>
    <xdr:sp macro="" textlink="">
      <xdr:nvSpPr>
        <xdr:cNvPr id="31888" name="Line 10"/>
        <xdr:cNvSpPr>
          <a:spLocks noChangeShapeType="1"/>
        </xdr:cNvSpPr>
      </xdr:nvSpPr>
      <xdr:spPr bwMode="auto">
        <a:xfrm>
          <a:off x="39687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1889" name="Line 16"/>
        <xdr:cNvSpPr>
          <a:spLocks noChangeShapeType="1"/>
        </xdr:cNvSpPr>
      </xdr:nvSpPr>
      <xdr:spPr bwMode="auto">
        <a:xfrm flipV="1">
          <a:off x="11493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158750</xdr:colOff>
      <xdr:row>0</xdr:row>
      <xdr:rowOff>0</xdr:rowOff>
    </xdr:from>
    <xdr:to>
      <xdr:col>9</xdr:col>
      <xdr:colOff>158750</xdr:colOff>
      <xdr:row>0</xdr:row>
      <xdr:rowOff>0</xdr:rowOff>
    </xdr:to>
    <xdr:sp macro="" textlink="">
      <xdr:nvSpPr>
        <xdr:cNvPr id="31890" name="Line 17"/>
        <xdr:cNvSpPr>
          <a:spLocks noChangeShapeType="1"/>
        </xdr:cNvSpPr>
      </xdr:nvSpPr>
      <xdr:spPr bwMode="auto">
        <a:xfrm flipV="1">
          <a:off x="89979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1</xdr:col>
      <xdr:colOff>6350</xdr:colOff>
      <xdr:row>9</xdr:row>
      <xdr:rowOff>25400</xdr:rowOff>
    </xdr:to>
    <xdr:sp macro="" textlink="">
      <xdr:nvSpPr>
        <xdr:cNvPr id="31891" name="Line 25"/>
        <xdr:cNvSpPr>
          <a:spLocks noChangeShapeType="1"/>
        </xdr:cNvSpPr>
      </xdr:nvSpPr>
      <xdr:spPr bwMode="auto">
        <a:xfrm>
          <a:off x="0" y="1485900"/>
          <a:ext cx="1155700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0" name="Rectangle 2"/>
        <xdr:cNvSpPr>
          <a:spLocks noChangeArrowheads="1"/>
        </xdr:cNvSpPr>
      </xdr:nvSpPr>
      <xdr:spPr bwMode="auto">
        <a:xfrm>
          <a:off x="240665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1" name="Rectangle 3"/>
        <xdr:cNvSpPr>
          <a:spLocks noChangeArrowheads="1"/>
        </xdr:cNvSpPr>
      </xdr:nvSpPr>
      <xdr:spPr bwMode="auto">
        <a:xfrm>
          <a:off x="240665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2" name="Rectangle 4"/>
        <xdr:cNvSpPr>
          <a:spLocks noChangeArrowheads="1"/>
        </xdr:cNvSpPr>
      </xdr:nvSpPr>
      <xdr:spPr bwMode="auto">
        <a:xfrm>
          <a:off x="240665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673100</xdr:colOff>
      <xdr:row>0</xdr:row>
      <xdr:rowOff>0</xdr:rowOff>
    </xdr:from>
    <xdr:to>
      <xdr:col>0</xdr:col>
      <xdr:colOff>673100</xdr:colOff>
      <xdr:row>0</xdr:row>
      <xdr:rowOff>0</xdr:rowOff>
    </xdr:to>
    <xdr:sp macro="" textlink="">
      <xdr:nvSpPr>
        <xdr:cNvPr id="30223" name="Line 5"/>
        <xdr:cNvSpPr>
          <a:spLocks noChangeShapeType="1"/>
        </xdr:cNvSpPr>
      </xdr:nvSpPr>
      <xdr:spPr bwMode="auto">
        <a:xfrm>
          <a:off x="6731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4" name="Line 6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5" name="Line 7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6" name="Line 8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7" name="Line 9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8" name="Line 10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9" name="Line 11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30" name="Line 12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31" name="Line 13"/>
        <xdr:cNvSpPr>
          <a:spLocks noChangeShapeType="1"/>
        </xdr:cNvSpPr>
      </xdr:nvSpPr>
      <xdr:spPr bwMode="auto">
        <a:xfrm flipV="1"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32" name="Line 14"/>
        <xdr:cNvSpPr>
          <a:spLocks noChangeShapeType="1"/>
        </xdr:cNvSpPr>
      </xdr:nvSpPr>
      <xdr:spPr bwMode="auto">
        <a:xfrm flipV="1"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2381250</xdr:colOff>
      <xdr:row>10</xdr:row>
      <xdr:rowOff>241300</xdr:rowOff>
    </xdr:to>
    <xdr:sp macro="" textlink="">
      <xdr:nvSpPr>
        <xdr:cNvPr id="30233" name="Line 15"/>
        <xdr:cNvSpPr>
          <a:spLocks noChangeShapeType="1"/>
        </xdr:cNvSpPr>
      </xdr:nvSpPr>
      <xdr:spPr bwMode="auto">
        <a:xfrm>
          <a:off x="0" y="1485900"/>
          <a:ext cx="2381250" cy="1047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Microsoft_Word_97_-_2003___1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__.doc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Microsoft_Word_97_-_2003___3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__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55"/>
  <sheetViews>
    <sheetView showGridLines="0" tabSelected="1" zoomScale="90" zoomScaleNormal="90" workbookViewId="0">
      <selection sqref="A1:M1"/>
    </sheetView>
  </sheetViews>
  <sheetFormatPr defaultColWidth="9" defaultRowHeight="15" customHeight="1" x14ac:dyDescent="0.3"/>
  <cols>
    <col min="1" max="1" width="34.44140625" style="40" customWidth="1"/>
    <col min="2" max="2" width="8.6640625" style="12" customWidth="1"/>
    <col min="3" max="6" width="9.6640625" style="18" customWidth="1"/>
    <col min="7" max="7" width="11.6640625" style="19" customWidth="1"/>
    <col min="8" max="11" width="9.6640625" style="18" customWidth="1"/>
    <col min="12" max="12" width="11.6640625" style="19" customWidth="1"/>
    <col min="13" max="13" width="9.6640625" style="41" customWidth="1"/>
    <col min="14" max="17" width="9" style="16"/>
    <col min="18" max="18" width="18.44140625" style="16" customWidth="1"/>
    <col min="19" max="16384" width="9" style="16"/>
  </cols>
  <sheetData>
    <row r="1" spans="1:18" s="28" customFormat="1" ht="24.9" customHeight="1" x14ac:dyDescent="0.4">
      <c r="A1" s="331" t="s">
        <v>9</v>
      </c>
      <c r="B1" s="331"/>
      <c r="C1" s="332"/>
      <c r="D1" s="332"/>
      <c r="E1" s="332"/>
      <c r="F1" s="332"/>
      <c r="G1" s="332"/>
      <c r="H1" s="332"/>
      <c r="I1" s="332"/>
      <c r="J1" s="332"/>
      <c r="K1" s="332"/>
      <c r="L1" s="333"/>
      <c r="M1" s="334"/>
    </row>
    <row r="2" spans="1:18" s="29" customFormat="1" ht="24.9" customHeight="1" x14ac:dyDescent="0.4">
      <c r="A2" s="331" t="s">
        <v>266</v>
      </c>
      <c r="B2" s="335"/>
      <c r="C2" s="336"/>
      <c r="D2" s="336"/>
      <c r="E2" s="336"/>
      <c r="F2" s="336"/>
      <c r="G2" s="336"/>
      <c r="H2" s="336"/>
      <c r="I2" s="336"/>
      <c r="J2" s="336"/>
      <c r="K2" s="336"/>
      <c r="L2" s="337"/>
      <c r="M2" s="337"/>
    </row>
    <row r="3" spans="1:18" s="30" customFormat="1" ht="64.5" customHeight="1" x14ac:dyDescent="0.4">
      <c r="A3" s="338"/>
      <c r="B3" s="338"/>
      <c r="C3" s="339"/>
      <c r="D3" s="339"/>
      <c r="E3" s="339"/>
      <c r="F3" s="339"/>
      <c r="G3" s="339"/>
      <c r="H3" s="339"/>
      <c r="I3" s="339"/>
      <c r="J3" s="339"/>
      <c r="K3" s="340"/>
      <c r="L3" s="333"/>
      <c r="M3" s="334"/>
    </row>
    <row r="4" spans="1:18" s="31" customFormat="1" ht="24.9" customHeight="1" x14ac:dyDescent="0.3">
      <c r="A4" s="298" t="s">
        <v>245</v>
      </c>
      <c r="B4" s="341"/>
      <c r="C4" s="341"/>
      <c r="E4" s="157" t="s">
        <v>171</v>
      </c>
      <c r="F4" s="345"/>
      <c r="G4" s="346"/>
      <c r="H4" s="347"/>
      <c r="I4" s="52"/>
      <c r="J4" s="32"/>
      <c r="K4" s="33"/>
    </row>
    <row r="5" spans="1:18" s="36" customFormat="1" ht="24.9" customHeight="1" x14ac:dyDescent="0.3">
      <c r="A5" s="34"/>
      <c r="B5" s="35"/>
      <c r="C5" s="35"/>
      <c r="D5" s="35"/>
      <c r="E5" s="35"/>
      <c r="F5" s="35"/>
      <c r="G5" s="35"/>
      <c r="H5" s="348" t="s">
        <v>5</v>
      </c>
      <c r="I5" s="349"/>
      <c r="J5" s="349"/>
      <c r="K5" s="349"/>
      <c r="L5" s="349"/>
      <c r="M5" s="349"/>
    </row>
    <row r="6" spans="1:18" s="15" customFormat="1" ht="21.9" customHeight="1" x14ac:dyDescent="0.3">
      <c r="A6" s="51" t="s">
        <v>2</v>
      </c>
      <c r="B6" s="9" t="s">
        <v>3</v>
      </c>
      <c r="C6" s="10" t="s">
        <v>267</v>
      </c>
      <c r="D6" s="37"/>
      <c r="E6" s="37"/>
      <c r="F6" s="37"/>
      <c r="G6" s="38"/>
      <c r="H6" s="10" t="s">
        <v>262</v>
      </c>
      <c r="I6" s="37"/>
      <c r="J6" s="37"/>
      <c r="K6" s="37"/>
      <c r="L6" s="38"/>
      <c r="M6" s="11" t="s">
        <v>6</v>
      </c>
      <c r="N6" s="262" t="s">
        <v>176</v>
      </c>
      <c r="O6" s="263"/>
      <c r="P6" s="263"/>
      <c r="Q6" s="263"/>
      <c r="R6" s="264"/>
    </row>
    <row r="7" spans="1:18" s="14" customFormat="1" ht="21.9" customHeight="1" x14ac:dyDescent="0.3">
      <c r="A7" s="54" t="s">
        <v>11</v>
      </c>
      <c r="B7" s="160">
        <v>100000</v>
      </c>
      <c r="C7" s="342">
        <f>G8+C9+G13+C14+C20+C28+G39+C40+G47+C48+G51</f>
        <v>0</v>
      </c>
      <c r="D7" s="343"/>
      <c r="E7" s="343"/>
      <c r="F7" s="343"/>
      <c r="G7" s="344"/>
      <c r="H7" s="342">
        <f>L8+H9+L13+H14+H20+H28+L39+H40+L47+H48+L51</f>
        <v>0</v>
      </c>
      <c r="I7" s="343"/>
      <c r="J7" s="343"/>
      <c r="K7" s="343"/>
      <c r="L7" s="344"/>
      <c r="M7" s="133" t="str">
        <f>IF(AND(C7=0,H7=0),"0.0",+((C7/H7)-1)*100)</f>
        <v>0.0</v>
      </c>
      <c r="N7" s="378" t="s">
        <v>177</v>
      </c>
      <c r="O7" s="379"/>
      <c r="P7" s="379"/>
      <c r="Q7" s="379"/>
      <c r="R7" s="380"/>
    </row>
    <row r="8" spans="1:18" ht="21.9" customHeight="1" x14ac:dyDescent="0.3">
      <c r="A8" s="55" t="s">
        <v>59</v>
      </c>
      <c r="B8" s="219">
        <v>101000</v>
      </c>
      <c r="C8" s="2"/>
      <c r="D8" s="3"/>
      <c r="E8" s="3"/>
      <c r="F8" s="3"/>
      <c r="G8" s="220">
        <f>SUM(C8:F8)</f>
        <v>0</v>
      </c>
      <c r="H8" s="3"/>
      <c r="I8" s="3"/>
      <c r="J8" s="3"/>
      <c r="K8" s="3"/>
      <c r="L8" s="220">
        <f>SUM(H8:K8)</f>
        <v>0</v>
      </c>
      <c r="M8" s="133" t="str">
        <f>IF(AND(G8=0,L8=0),"0.0",+((G8/L8)-1)*100)</f>
        <v>0.0</v>
      </c>
      <c r="N8" s="371" t="s">
        <v>178</v>
      </c>
      <c r="O8" s="372"/>
      <c r="P8" s="372"/>
      <c r="Q8" s="372"/>
      <c r="R8" s="373"/>
    </row>
    <row r="9" spans="1:18" ht="31.5" customHeight="1" x14ac:dyDescent="0.3">
      <c r="A9" s="56" t="s">
        <v>60</v>
      </c>
      <c r="B9" s="171">
        <v>102000</v>
      </c>
      <c r="C9" s="322">
        <f>SUM(G10:G12)</f>
        <v>0</v>
      </c>
      <c r="D9" s="323"/>
      <c r="E9" s="323"/>
      <c r="F9" s="323"/>
      <c r="G9" s="324"/>
      <c r="H9" s="322">
        <f>SUM(L10:L12)</f>
        <v>0</v>
      </c>
      <c r="I9" s="323"/>
      <c r="J9" s="323"/>
      <c r="K9" s="323"/>
      <c r="L9" s="324"/>
      <c r="M9" s="133" t="str">
        <f>IF(AND(C9=0,H9=0),"0.0",+((C9/H9)-1)*100)</f>
        <v>0.0</v>
      </c>
      <c r="N9" s="371" t="s">
        <v>179</v>
      </c>
      <c r="O9" s="372"/>
      <c r="P9" s="372"/>
      <c r="Q9" s="372"/>
      <c r="R9" s="373"/>
    </row>
    <row r="10" spans="1:18" ht="32.25" customHeight="1" x14ac:dyDescent="0.3">
      <c r="A10" s="161" t="s">
        <v>61</v>
      </c>
      <c r="B10" s="171">
        <v>102010</v>
      </c>
      <c r="C10" s="1"/>
      <c r="D10" s="1"/>
      <c r="E10" s="1"/>
      <c r="F10" s="1"/>
      <c r="G10" s="213">
        <f>SUM(C10:F10)</f>
        <v>0</v>
      </c>
      <c r="H10" s="1"/>
      <c r="I10" s="1"/>
      <c r="J10" s="1"/>
      <c r="K10" s="1"/>
      <c r="L10" s="213">
        <f>SUM(H10:K10)</f>
        <v>0</v>
      </c>
      <c r="M10" s="133" t="str">
        <f>IF(AND(G10=0,L10=0),"0.0",+((G10/L10)-1)*100)</f>
        <v>0.0</v>
      </c>
      <c r="N10" s="371" t="s">
        <v>180</v>
      </c>
      <c r="O10" s="372"/>
      <c r="P10" s="372"/>
      <c r="Q10" s="372"/>
      <c r="R10" s="373"/>
    </row>
    <row r="11" spans="1:18" ht="21.9" customHeight="1" x14ac:dyDescent="0.3">
      <c r="A11" s="161" t="s">
        <v>62</v>
      </c>
      <c r="B11" s="171">
        <v>102020</v>
      </c>
      <c r="C11" s="1"/>
      <c r="D11" s="1"/>
      <c r="E11" s="1"/>
      <c r="F11" s="1"/>
      <c r="G11" s="213">
        <f>SUM(C11:F11)</f>
        <v>0</v>
      </c>
      <c r="H11" s="1"/>
      <c r="I11" s="1"/>
      <c r="J11" s="1"/>
      <c r="K11" s="1"/>
      <c r="L11" s="213">
        <f>SUM(H11:K11)</f>
        <v>0</v>
      </c>
      <c r="M11" s="133" t="str">
        <f>IF(AND(G11=0,L11=0),"0.0",+((G11/L11)-1)*100)</f>
        <v>0.0</v>
      </c>
      <c r="N11" s="371" t="s">
        <v>181</v>
      </c>
      <c r="O11" s="372"/>
      <c r="P11" s="372"/>
      <c r="Q11" s="372"/>
      <c r="R11" s="373"/>
    </row>
    <row r="12" spans="1:18" ht="32.25" customHeight="1" x14ac:dyDescent="0.3">
      <c r="A12" s="161" t="s">
        <v>63</v>
      </c>
      <c r="B12" s="171">
        <v>102030</v>
      </c>
      <c r="C12" s="1"/>
      <c r="D12" s="1"/>
      <c r="E12" s="1"/>
      <c r="F12" s="1"/>
      <c r="G12" s="213">
        <f>SUM(C12:F12)</f>
        <v>0</v>
      </c>
      <c r="H12" s="1"/>
      <c r="I12" s="1"/>
      <c r="J12" s="1"/>
      <c r="K12" s="1"/>
      <c r="L12" s="213">
        <f>SUM(H12:K12)</f>
        <v>0</v>
      </c>
      <c r="M12" s="133" t="str">
        <f>IF(AND(G12=0,L12=0),"0.0",+((G12/L12)-1)*100)</f>
        <v>0.0</v>
      </c>
      <c r="N12" s="371" t="s">
        <v>182</v>
      </c>
      <c r="O12" s="372"/>
      <c r="P12" s="372"/>
      <c r="Q12" s="372"/>
      <c r="R12" s="373"/>
    </row>
    <row r="13" spans="1:18" ht="21.9" customHeight="1" x14ac:dyDescent="0.3">
      <c r="A13" s="57" t="s">
        <v>64</v>
      </c>
      <c r="B13" s="171">
        <v>103000</v>
      </c>
      <c r="C13" s="1"/>
      <c r="D13" s="1"/>
      <c r="E13" s="1"/>
      <c r="F13" s="1"/>
      <c r="G13" s="214">
        <f>SUM(C13:F13)</f>
        <v>0</v>
      </c>
      <c r="H13" s="1"/>
      <c r="I13" s="1"/>
      <c r="J13" s="1"/>
      <c r="K13" s="1"/>
      <c r="L13" s="214">
        <f>SUM(H13:K13)</f>
        <v>0</v>
      </c>
      <c r="M13" s="133" t="str">
        <f t="shared" ref="M13:M18" si="0">IF(AND(G13=0,L13=0),"0.0",+((G13/L13)-1)*100)</f>
        <v>0.0</v>
      </c>
      <c r="N13" s="371" t="s">
        <v>183</v>
      </c>
      <c r="O13" s="372"/>
      <c r="P13" s="372"/>
      <c r="Q13" s="372"/>
      <c r="R13" s="373"/>
    </row>
    <row r="14" spans="1:18" ht="21.9" customHeight="1" x14ac:dyDescent="0.3">
      <c r="A14" s="57" t="s">
        <v>144</v>
      </c>
      <c r="B14" s="171">
        <v>104000</v>
      </c>
      <c r="C14" s="322">
        <f>SUM(G15:G19)</f>
        <v>0</v>
      </c>
      <c r="D14" s="323"/>
      <c r="E14" s="323"/>
      <c r="F14" s="323"/>
      <c r="G14" s="324"/>
      <c r="H14" s="322">
        <f>SUM(L15:L19)</f>
        <v>0</v>
      </c>
      <c r="I14" s="323"/>
      <c r="J14" s="323"/>
      <c r="K14" s="323"/>
      <c r="L14" s="324"/>
      <c r="M14" s="133" t="str">
        <f>IF(AND(C14=0,H14=0),"0.0",+((C14/H14)-1)*100)</f>
        <v>0.0</v>
      </c>
      <c r="N14" s="371" t="s">
        <v>184</v>
      </c>
      <c r="O14" s="372"/>
      <c r="P14" s="372"/>
      <c r="Q14" s="372"/>
      <c r="R14" s="373"/>
    </row>
    <row r="15" spans="1:18" ht="21.9" customHeight="1" x14ac:dyDescent="0.3">
      <c r="A15" s="161" t="s">
        <v>112</v>
      </c>
      <c r="B15" s="171">
        <v>104010</v>
      </c>
      <c r="C15" s="1"/>
      <c r="D15" s="1"/>
      <c r="E15" s="1"/>
      <c r="F15" s="1"/>
      <c r="G15" s="213">
        <f>SUM(C15:F15)</f>
        <v>0</v>
      </c>
      <c r="H15" s="1"/>
      <c r="I15" s="1"/>
      <c r="J15" s="1"/>
      <c r="K15" s="1"/>
      <c r="L15" s="213">
        <f>SUM(H15:K15)</f>
        <v>0</v>
      </c>
      <c r="M15" s="133" t="str">
        <f t="shared" si="0"/>
        <v>0.0</v>
      </c>
      <c r="N15" s="371"/>
      <c r="O15" s="372"/>
      <c r="P15" s="372"/>
      <c r="Q15" s="372"/>
      <c r="R15" s="373"/>
    </row>
    <row r="16" spans="1:18" ht="21.9" customHeight="1" x14ac:dyDescent="0.3">
      <c r="A16" s="161" t="s">
        <v>113</v>
      </c>
      <c r="B16" s="171">
        <v>104020</v>
      </c>
      <c r="C16" s="1"/>
      <c r="D16" s="1"/>
      <c r="E16" s="1"/>
      <c r="F16" s="1"/>
      <c r="G16" s="213">
        <f>SUM(C16:F16)</f>
        <v>0</v>
      </c>
      <c r="H16" s="1"/>
      <c r="I16" s="1"/>
      <c r="J16" s="1"/>
      <c r="K16" s="1"/>
      <c r="L16" s="213">
        <f>SUM(H16:K16)</f>
        <v>0</v>
      </c>
      <c r="M16" s="133" t="str">
        <f t="shared" si="0"/>
        <v>0.0</v>
      </c>
      <c r="N16" s="371"/>
      <c r="O16" s="372"/>
      <c r="P16" s="372"/>
      <c r="Q16" s="372"/>
      <c r="R16" s="373"/>
    </row>
    <row r="17" spans="1:18" ht="21.9" customHeight="1" x14ac:dyDescent="0.3">
      <c r="A17" s="161" t="s">
        <v>114</v>
      </c>
      <c r="B17" s="171">
        <v>104030</v>
      </c>
      <c r="C17" s="1"/>
      <c r="D17" s="1"/>
      <c r="E17" s="1"/>
      <c r="F17" s="1"/>
      <c r="G17" s="213">
        <f>SUM(C17:F17)</f>
        <v>0</v>
      </c>
      <c r="H17" s="1"/>
      <c r="I17" s="1"/>
      <c r="J17" s="1"/>
      <c r="K17" s="1"/>
      <c r="L17" s="213">
        <f>SUM(H17:K17)</f>
        <v>0</v>
      </c>
      <c r="M17" s="133" t="str">
        <f t="shared" si="0"/>
        <v>0.0</v>
      </c>
      <c r="N17" s="371" t="s">
        <v>185</v>
      </c>
      <c r="O17" s="372"/>
      <c r="P17" s="372"/>
      <c r="Q17" s="372"/>
      <c r="R17" s="373"/>
    </row>
    <row r="18" spans="1:18" ht="21.9" customHeight="1" x14ac:dyDescent="0.3">
      <c r="A18" s="161" t="s">
        <v>115</v>
      </c>
      <c r="B18" s="171">
        <v>104040</v>
      </c>
      <c r="C18" s="1"/>
      <c r="D18" s="1"/>
      <c r="E18" s="1"/>
      <c r="F18" s="1"/>
      <c r="G18" s="213">
        <f>SUM(C18:F18)</f>
        <v>0</v>
      </c>
      <c r="H18" s="1"/>
      <c r="I18" s="1"/>
      <c r="J18" s="1"/>
      <c r="K18" s="1"/>
      <c r="L18" s="213">
        <f>SUM(H18:K18)</f>
        <v>0</v>
      </c>
      <c r="M18" s="133" t="str">
        <f t="shared" si="0"/>
        <v>0.0</v>
      </c>
      <c r="N18" s="371" t="s">
        <v>186</v>
      </c>
      <c r="O18" s="372"/>
      <c r="P18" s="372"/>
      <c r="Q18" s="372"/>
      <c r="R18" s="373"/>
    </row>
    <row r="19" spans="1:18" ht="21.9" customHeight="1" x14ac:dyDescent="0.3">
      <c r="A19" s="161" t="s">
        <v>116</v>
      </c>
      <c r="B19" s="171">
        <v>104050</v>
      </c>
      <c r="C19" s="1"/>
      <c r="D19" s="1"/>
      <c r="E19" s="1"/>
      <c r="F19" s="1"/>
      <c r="G19" s="213">
        <f>SUM(C19:F19)</f>
        <v>0</v>
      </c>
      <c r="H19" s="1"/>
      <c r="I19" s="1"/>
      <c r="J19" s="1"/>
      <c r="K19" s="1"/>
      <c r="L19" s="213">
        <f>SUM(H19:K19)</f>
        <v>0</v>
      </c>
      <c r="M19" s="133" t="str">
        <f>IF(AND(G19=0,L19=0),"0.0",+((G19/L19)-1)*100)</f>
        <v>0.0</v>
      </c>
      <c r="N19" s="371"/>
      <c r="O19" s="372"/>
      <c r="P19" s="372"/>
      <c r="Q19" s="372"/>
      <c r="R19" s="373"/>
    </row>
    <row r="20" spans="1:18" ht="21.9" customHeight="1" x14ac:dyDescent="0.3">
      <c r="A20" s="58" t="s">
        <v>145</v>
      </c>
      <c r="B20" s="172">
        <v>105000</v>
      </c>
      <c r="C20" s="322">
        <f>SUM(C22:C26)-G27</f>
        <v>0</v>
      </c>
      <c r="D20" s="323"/>
      <c r="E20" s="323"/>
      <c r="F20" s="323"/>
      <c r="G20" s="324"/>
      <c r="H20" s="322">
        <f>SUM(H22:H26)-L27</f>
        <v>0</v>
      </c>
      <c r="I20" s="323"/>
      <c r="J20" s="323"/>
      <c r="K20" s="323"/>
      <c r="L20" s="324"/>
      <c r="M20" s="133" t="str">
        <f>IF(AND(C20=0,H20=0),"0.0",+((C20/H20)-1)*100)</f>
        <v>0.0</v>
      </c>
      <c r="N20" s="381" t="s">
        <v>187</v>
      </c>
      <c r="O20" s="382"/>
      <c r="P20" s="382"/>
      <c r="Q20" s="382"/>
      <c r="R20" s="383"/>
    </row>
    <row r="21" spans="1:18" s="26" customFormat="1" ht="21.9" customHeight="1" thickBot="1" x14ac:dyDescent="0.35">
      <c r="A21" s="364" t="s">
        <v>150</v>
      </c>
      <c r="B21" s="365"/>
      <c r="C21" s="365"/>
      <c r="D21" s="365"/>
      <c r="E21" s="365"/>
      <c r="F21" s="365"/>
      <c r="G21" s="365"/>
      <c r="H21" s="365"/>
      <c r="I21" s="365"/>
      <c r="J21" s="365"/>
      <c r="K21" s="365"/>
      <c r="L21" s="365"/>
      <c r="M21" s="366"/>
      <c r="N21" s="384" t="s">
        <v>188</v>
      </c>
      <c r="O21" s="384"/>
      <c r="P21" s="384"/>
      <c r="Q21" s="384"/>
      <c r="R21" s="385"/>
    </row>
    <row r="22" spans="1:18" ht="21.9" customHeight="1" x14ac:dyDescent="0.3">
      <c r="A22" s="265" t="s">
        <v>107</v>
      </c>
      <c r="B22" s="266">
        <v>105010</v>
      </c>
      <c r="C22" s="328">
        <f>'附表1-應收預付及應付預收款項明細表'!H18</f>
        <v>0</v>
      </c>
      <c r="D22" s="329"/>
      <c r="E22" s="329"/>
      <c r="F22" s="329"/>
      <c r="G22" s="367"/>
      <c r="H22" s="328">
        <f>'附表1-應收預付及應付預收款項明細表'!I18</f>
        <v>0</v>
      </c>
      <c r="I22" s="329"/>
      <c r="J22" s="329"/>
      <c r="K22" s="329"/>
      <c r="L22" s="330"/>
      <c r="M22" s="221" t="str">
        <f>IF(AND(C22=0,H22=0),"0.0",+((C22/H22)-1)*100)</f>
        <v>0.0</v>
      </c>
      <c r="N22" s="386"/>
      <c r="O22" s="386"/>
      <c r="P22" s="386"/>
      <c r="Q22" s="386"/>
      <c r="R22" s="387"/>
    </row>
    <row r="23" spans="1:18" ht="21.9" customHeight="1" x14ac:dyDescent="0.3">
      <c r="A23" s="223" t="s">
        <v>108</v>
      </c>
      <c r="B23" s="173">
        <v>105020</v>
      </c>
      <c r="C23" s="325">
        <f>'附表1-應收預付及應付預收款項明細表'!H26</f>
        <v>0</v>
      </c>
      <c r="D23" s="326"/>
      <c r="E23" s="326"/>
      <c r="F23" s="326"/>
      <c r="G23" s="374"/>
      <c r="H23" s="325">
        <f>'附表1-應收預付及應付預收款項明細表'!I26</f>
        <v>0</v>
      </c>
      <c r="I23" s="326"/>
      <c r="J23" s="326"/>
      <c r="K23" s="326"/>
      <c r="L23" s="327"/>
      <c r="M23" s="221" t="str">
        <f>IF(AND(C23=0,H23=0),"0.0",+((C23/H23)-1)*100)</f>
        <v>0.0</v>
      </c>
      <c r="N23" s="386"/>
      <c r="O23" s="386"/>
      <c r="P23" s="386"/>
      <c r="Q23" s="386"/>
      <c r="R23" s="387"/>
    </row>
    <row r="24" spans="1:18" ht="21.9" customHeight="1" x14ac:dyDescent="0.3">
      <c r="A24" s="223" t="s">
        <v>109</v>
      </c>
      <c r="B24" s="173">
        <v>105030</v>
      </c>
      <c r="C24" s="325">
        <f>'附表1-應收預付及應付預收款項明細表'!H36</f>
        <v>0</v>
      </c>
      <c r="D24" s="326"/>
      <c r="E24" s="326"/>
      <c r="F24" s="326"/>
      <c r="G24" s="374"/>
      <c r="H24" s="325">
        <f>'附表1-應收預付及應付預收款項明細表'!I36</f>
        <v>0</v>
      </c>
      <c r="I24" s="326"/>
      <c r="J24" s="326"/>
      <c r="K24" s="326"/>
      <c r="L24" s="327"/>
      <c r="M24" s="221" t="str">
        <f>IF(AND(C24=0,H24=0),"0.0",+((C24/H24)-1)*100)</f>
        <v>0.0</v>
      </c>
      <c r="N24" s="386"/>
      <c r="O24" s="386"/>
      <c r="P24" s="386"/>
      <c r="Q24" s="386"/>
      <c r="R24" s="387"/>
    </row>
    <row r="25" spans="1:18" ht="21.9" customHeight="1" x14ac:dyDescent="0.3">
      <c r="A25" s="223" t="s">
        <v>110</v>
      </c>
      <c r="B25" s="173">
        <v>105040</v>
      </c>
      <c r="C25" s="325">
        <f>'附表1-應收預付及應付預收款項明細表'!H44</f>
        <v>0</v>
      </c>
      <c r="D25" s="326"/>
      <c r="E25" s="326"/>
      <c r="F25" s="326"/>
      <c r="G25" s="374"/>
      <c r="H25" s="325">
        <f>'附表1-應收預付及應付預收款項明細表'!I44</f>
        <v>0</v>
      </c>
      <c r="I25" s="326"/>
      <c r="J25" s="326"/>
      <c r="K25" s="326"/>
      <c r="L25" s="327"/>
      <c r="M25" s="221" t="str">
        <f>IF(AND(C25=0,H25=0),"0.0",+((C25/H25)-1)*100)</f>
        <v>0.0</v>
      </c>
      <c r="N25" s="386"/>
      <c r="O25" s="386"/>
      <c r="P25" s="386"/>
      <c r="Q25" s="386"/>
      <c r="R25" s="387"/>
    </row>
    <row r="26" spans="1:18" ht="21.9" customHeight="1" thickBot="1" x14ac:dyDescent="0.35">
      <c r="A26" s="224" t="s">
        <v>111</v>
      </c>
      <c r="B26" s="225">
        <v>105050</v>
      </c>
      <c r="C26" s="357">
        <f>'附表1-應收預付及應付預收款項明細表'!H52</f>
        <v>0</v>
      </c>
      <c r="D26" s="358"/>
      <c r="E26" s="358"/>
      <c r="F26" s="358"/>
      <c r="G26" s="393"/>
      <c r="H26" s="357">
        <f>'附表1-應收預付及應付預收款項明細表'!I52</f>
        <v>0</v>
      </c>
      <c r="I26" s="358"/>
      <c r="J26" s="358"/>
      <c r="K26" s="358"/>
      <c r="L26" s="359"/>
      <c r="M26" s="221" t="str">
        <f>IF(AND(C26=0,H26=0),"0.0",+((C26/H26)-1)*100)</f>
        <v>0.0</v>
      </c>
      <c r="N26" s="388"/>
      <c r="O26" s="388"/>
      <c r="P26" s="388"/>
      <c r="Q26" s="388"/>
      <c r="R26" s="389"/>
    </row>
    <row r="27" spans="1:18" ht="21.9" customHeight="1" x14ac:dyDescent="0.3">
      <c r="A27" s="55" t="s">
        <v>148</v>
      </c>
      <c r="B27" s="174">
        <v>105060</v>
      </c>
      <c r="C27" s="1"/>
      <c r="D27" s="1"/>
      <c r="E27" s="1"/>
      <c r="F27" s="1"/>
      <c r="G27" s="215">
        <f>SUM(C27:F27)</f>
        <v>0</v>
      </c>
      <c r="H27" s="1"/>
      <c r="I27" s="1"/>
      <c r="J27" s="1"/>
      <c r="K27" s="1"/>
      <c r="L27" s="222">
        <f>SUM(H27:K27)</f>
        <v>0</v>
      </c>
      <c r="M27" s="133" t="str">
        <f>IF(AND(G27=0,L27=0),"0.0",+((G27/L27)-1)*100)</f>
        <v>0.0</v>
      </c>
      <c r="N27" s="390" t="s">
        <v>189</v>
      </c>
      <c r="O27" s="391"/>
      <c r="P27" s="391"/>
      <c r="Q27" s="391"/>
      <c r="R27" s="392"/>
    </row>
    <row r="28" spans="1:18" ht="21.9" customHeight="1" x14ac:dyDescent="0.3">
      <c r="A28" s="59" t="s">
        <v>65</v>
      </c>
      <c r="B28" s="175">
        <v>106000</v>
      </c>
      <c r="C28" s="368">
        <f>C30+C31+C32+C33+C34+C35+C36+C37+G38</f>
        <v>0</v>
      </c>
      <c r="D28" s="369"/>
      <c r="E28" s="369"/>
      <c r="F28" s="369"/>
      <c r="G28" s="370"/>
      <c r="H28" s="368">
        <f>H30+H31+H32+H33+H34+H35+H36+H37+L38</f>
        <v>0</v>
      </c>
      <c r="I28" s="369"/>
      <c r="J28" s="369"/>
      <c r="K28" s="369"/>
      <c r="L28" s="370"/>
      <c r="M28" s="273" t="str">
        <f t="shared" ref="M28:M36" si="1">IF(AND(C28=0,H28=0),"0.0",+((C28/H28)-1)*100)</f>
        <v>0.0</v>
      </c>
      <c r="N28" s="381" t="s">
        <v>190</v>
      </c>
      <c r="O28" s="382"/>
      <c r="P28" s="382"/>
      <c r="Q28" s="382"/>
      <c r="R28" s="383"/>
    </row>
    <row r="29" spans="1:18" s="26" customFormat="1" ht="21.9" customHeight="1" thickBot="1" x14ac:dyDescent="0.35">
      <c r="A29" s="361" t="s">
        <v>152</v>
      </c>
      <c r="B29" s="362"/>
      <c r="C29" s="362"/>
      <c r="D29" s="362"/>
      <c r="E29" s="362"/>
      <c r="F29" s="362"/>
      <c r="G29" s="362"/>
      <c r="H29" s="362"/>
      <c r="I29" s="362"/>
      <c r="J29" s="362"/>
      <c r="K29" s="362"/>
      <c r="L29" s="362"/>
      <c r="M29" s="362"/>
      <c r="N29" s="362"/>
      <c r="O29" s="362"/>
      <c r="P29" s="362"/>
      <c r="Q29" s="362"/>
      <c r="R29" s="363"/>
    </row>
    <row r="30" spans="1:18" ht="29.25" customHeight="1" x14ac:dyDescent="0.3">
      <c r="A30" s="267" t="s">
        <v>135</v>
      </c>
      <c r="B30" s="176">
        <v>106010</v>
      </c>
      <c r="C30" s="394">
        <f>'附表2-國內外金融投資明細表'!L14</f>
        <v>0</v>
      </c>
      <c r="D30" s="395"/>
      <c r="E30" s="395"/>
      <c r="F30" s="395"/>
      <c r="G30" s="396"/>
      <c r="H30" s="394">
        <f>'附表2-國內外金融投資明細表'!M14</f>
        <v>0</v>
      </c>
      <c r="I30" s="395"/>
      <c r="J30" s="395"/>
      <c r="K30" s="395"/>
      <c r="L30" s="397"/>
      <c r="M30" s="272" t="str">
        <f t="shared" si="1"/>
        <v>0.0</v>
      </c>
      <c r="N30" s="371" t="s">
        <v>191</v>
      </c>
      <c r="O30" s="372"/>
      <c r="P30" s="372"/>
      <c r="Q30" s="372"/>
      <c r="R30" s="373"/>
    </row>
    <row r="31" spans="1:18" ht="21.9" customHeight="1" x14ac:dyDescent="0.3">
      <c r="A31" s="163" t="s">
        <v>66</v>
      </c>
      <c r="B31" s="171">
        <v>106020</v>
      </c>
      <c r="C31" s="314">
        <f>'附表2-國內外金融投資明細表'!L15</f>
        <v>0</v>
      </c>
      <c r="D31" s="315"/>
      <c r="E31" s="315"/>
      <c r="F31" s="315"/>
      <c r="G31" s="317"/>
      <c r="H31" s="314">
        <f>'附表2-國內外金融投資明細表'!M15</f>
        <v>0</v>
      </c>
      <c r="I31" s="315"/>
      <c r="J31" s="315"/>
      <c r="K31" s="315"/>
      <c r="L31" s="316"/>
      <c r="M31" s="221" t="str">
        <f t="shared" si="1"/>
        <v>0.0</v>
      </c>
      <c r="N31" s="371" t="s">
        <v>192</v>
      </c>
      <c r="O31" s="372"/>
      <c r="P31" s="372"/>
      <c r="Q31" s="372"/>
      <c r="R31" s="373"/>
    </row>
    <row r="32" spans="1:18" ht="21.9" customHeight="1" x14ac:dyDescent="0.3">
      <c r="A32" s="163" t="s">
        <v>67</v>
      </c>
      <c r="B32" s="170">
        <v>106030</v>
      </c>
      <c r="C32" s="314">
        <f>'附表2-國內外金融投資明細表'!L16</f>
        <v>0</v>
      </c>
      <c r="D32" s="315"/>
      <c r="E32" s="315"/>
      <c r="F32" s="315"/>
      <c r="G32" s="317"/>
      <c r="H32" s="314">
        <f>'附表2-國內外金融投資明細表'!M16</f>
        <v>0</v>
      </c>
      <c r="I32" s="315"/>
      <c r="J32" s="315"/>
      <c r="K32" s="315"/>
      <c r="L32" s="316"/>
      <c r="M32" s="221" t="str">
        <f t="shared" si="1"/>
        <v>0.0</v>
      </c>
      <c r="N32" s="371" t="s">
        <v>193</v>
      </c>
      <c r="O32" s="372"/>
      <c r="P32" s="372"/>
      <c r="Q32" s="372"/>
      <c r="R32" s="373"/>
    </row>
    <row r="33" spans="1:18" ht="21.9" customHeight="1" x14ac:dyDescent="0.3">
      <c r="A33" s="163" t="s">
        <v>68</v>
      </c>
      <c r="B33" s="171">
        <v>106040</v>
      </c>
      <c r="C33" s="314">
        <f>'附表2-國內外金融投資明細表'!L17</f>
        <v>0</v>
      </c>
      <c r="D33" s="315"/>
      <c r="E33" s="315"/>
      <c r="F33" s="315"/>
      <c r="G33" s="317"/>
      <c r="H33" s="314">
        <f>'附表2-國內外金融投資明細表'!M17</f>
        <v>0</v>
      </c>
      <c r="I33" s="315"/>
      <c r="J33" s="315"/>
      <c r="K33" s="315"/>
      <c r="L33" s="316"/>
      <c r="M33" s="221" t="str">
        <f t="shared" si="1"/>
        <v>0.0</v>
      </c>
      <c r="N33" s="371" t="s">
        <v>194</v>
      </c>
      <c r="O33" s="372"/>
      <c r="P33" s="372"/>
      <c r="Q33" s="372"/>
      <c r="R33" s="373"/>
    </row>
    <row r="34" spans="1:18" ht="35.25" customHeight="1" x14ac:dyDescent="0.3">
      <c r="A34" s="163" t="s">
        <v>69</v>
      </c>
      <c r="B34" s="170">
        <v>106050</v>
      </c>
      <c r="C34" s="314">
        <f>'附表2-國內外金融投資明細表'!L18</f>
        <v>0</v>
      </c>
      <c r="D34" s="315"/>
      <c r="E34" s="315"/>
      <c r="F34" s="315"/>
      <c r="G34" s="317"/>
      <c r="H34" s="314">
        <f>'附表2-國內外金融投資明細表'!M18</f>
        <v>0</v>
      </c>
      <c r="I34" s="315"/>
      <c r="J34" s="315"/>
      <c r="K34" s="315"/>
      <c r="L34" s="316"/>
      <c r="M34" s="221" t="str">
        <f t="shared" si="1"/>
        <v>0.0</v>
      </c>
      <c r="N34" s="371" t="s">
        <v>195</v>
      </c>
      <c r="O34" s="372"/>
      <c r="P34" s="372"/>
      <c r="Q34" s="372"/>
      <c r="R34" s="373"/>
    </row>
    <row r="35" spans="1:18" ht="21.9" customHeight="1" x14ac:dyDescent="0.3">
      <c r="A35" s="163" t="s">
        <v>70</v>
      </c>
      <c r="B35" s="171">
        <v>106060</v>
      </c>
      <c r="C35" s="314">
        <f>'附表2-國內外金融投資明細表'!L19</f>
        <v>0</v>
      </c>
      <c r="D35" s="315"/>
      <c r="E35" s="315"/>
      <c r="F35" s="315"/>
      <c r="G35" s="317"/>
      <c r="H35" s="314">
        <f>'附表2-國內外金融投資明細表'!M19</f>
        <v>0</v>
      </c>
      <c r="I35" s="315"/>
      <c r="J35" s="315"/>
      <c r="K35" s="315"/>
      <c r="L35" s="316"/>
      <c r="M35" s="221" t="str">
        <f t="shared" si="1"/>
        <v>0.0</v>
      </c>
      <c r="N35" s="371" t="s">
        <v>196</v>
      </c>
      <c r="O35" s="372"/>
      <c r="P35" s="372"/>
      <c r="Q35" s="372"/>
      <c r="R35" s="373"/>
    </row>
    <row r="36" spans="1:18" ht="50.25" customHeight="1" x14ac:dyDescent="0.3">
      <c r="A36" s="163" t="s">
        <v>97</v>
      </c>
      <c r="B36" s="170">
        <v>106070</v>
      </c>
      <c r="C36" s="314">
        <f>'附表2-國內外金融投資明細表'!L20</f>
        <v>0</v>
      </c>
      <c r="D36" s="315"/>
      <c r="E36" s="315"/>
      <c r="F36" s="315"/>
      <c r="G36" s="317"/>
      <c r="H36" s="314">
        <f>'附表2-國內外金融投資明細表'!M20</f>
        <v>0</v>
      </c>
      <c r="I36" s="315"/>
      <c r="J36" s="315"/>
      <c r="K36" s="315"/>
      <c r="L36" s="316"/>
      <c r="M36" s="221" t="str">
        <f t="shared" si="1"/>
        <v>0.0</v>
      </c>
      <c r="N36" s="371" t="s">
        <v>197</v>
      </c>
      <c r="O36" s="372"/>
      <c r="P36" s="372"/>
      <c r="Q36" s="372"/>
      <c r="R36" s="373"/>
    </row>
    <row r="37" spans="1:18" ht="33.75" customHeight="1" thickBot="1" x14ac:dyDescent="0.35">
      <c r="A37" s="164" t="s">
        <v>98</v>
      </c>
      <c r="B37" s="226">
        <v>106080</v>
      </c>
      <c r="C37" s="318">
        <f>'附表2-國內外金融投資明細表'!L21</f>
        <v>0</v>
      </c>
      <c r="D37" s="319"/>
      <c r="E37" s="319"/>
      <c r="F37" s="319"/>
      <c r="G37" s="320"/>
      <c r="H37" s="318">
        <f>'附表2-國內外金融投資明細表'!M21</f>
        <v>0</v>
      </c>
      <c r="I37" s="319"/>
      <c r="J37" s="319"/>
      <c r="K37" s="319"/>
      <c r="L37" s="321"/>
      <c r="M37" s="221" t="str">
        <f>IF(AND(C37=0,H37=0),"0.0",+((C37/H37)-1)*100)</f>
        <v>0.0</v>
      </c>
      <c r="N37" s="398" t="s">
        <v>198</v>
      </c>
      <c r="O37" s="399"/>
      <c r="P37" s="399"/>
      <c r="Q37" s="399"/>
      <c r="R37" s="400"/>
    </row>
    <row r="38" spans="1:18" ht="34.5" customHeight="1" x14ac:dyDescent="0.3">
      <c r="A38" s="162" t="s">
        <v>99</v>
      </c>
      <c r="B38" s="170">
        <v>106090</v>
      </c>
      <c r="C38" s="1"/>
      <c r="D38" s="1"/>
      <c r="E38" s="1"/>
      <c r="F38" s="1"/>
      <c r="G38" s="220">
        <f>SUM(C38:F38)</f>
        <v>0</v>
      </c>
      <c r="H38" s="1"/>
      <c r="I38" s="1"/>
      <c r="J38" s="1"/>
      <c r="K38" s="1"/>
      <c r="L38" s="220">
        <f>SUM(H38:K38)</f>
        <v>0</v>
      </c>
      <c r="M38" s="133" t="str">
        <f>IF(AND(G38=0,L38=0),"0.0",+((G38/L38)-1)*100)</f>
        <v>0.0</v>
      </c>
      <c r="N38" s="390" t="s">
        <v>199</v>
      </c>
      <c r="O38" s="391"/>
      <c r="P38" s="391"/>
      <c r="Q38" s="391"/>
      <c r="R38" s="392"/>
    </row>
    <row r="39" spans="1:18" ht="34.5" customHeight="1" x14ac:dyDescent="0.3">
      <c r="A39" s="60" t="s">
        <v>71</v>
      </c>
      <c r="B39" s="170">
        <v>107000</v>
      </c>
      <c r="C39" s="1"/>
      <c r="D39" s="1"/>
      <c r="E39" s="1"/>
      <c r="F39" s="1"/>
      <c r="G39" s="214">
        <f>SUM(C39:F39)</f>
        <v>0</v>
      </c>
      <c r="H39" s="1"/>
      <c r="I39" s="1"/>
      <c r="J39" s="1"/>
      <c r="K39" s="1"/>
      <c r="L39" s="214">
        <f>SUM(H39:K39)</f>
        <v>0</v>
      </c>
      <c r="M39" s="133" t="str">
        <f>IF(AND(G39=0,L39=0),"0.0",+((G39/L39)-1)*100)</f>
        <v>0.0</v>
      </c>
      <c r="N39" s="390" t="s">
        <v>200</v>
      </c>
      <c r="O39" s="391"/>
      <c r="P39" s="391"/>
      <c r="Q39" s="391"/>
      <c r="R39" s="392"/>
    </row>
    <row r="40" spans="1:18" ht="34.5" customHeight="1" x14ac:dyDescent="0.3">
      <c r="A40" s="56" t="s">
        <v>72</v>
      </c>
      <c r="B40" s="171">
        <v>108000</v>
      </c>
      <c r="C40" s="401">
        <f>G41+C43+C44+C45+G46</f>
        <v>0</v>
      </c>
      <c r="D40" s="402"/>
      <c r="E40" s="402"/>
      <c r="F40" s="402"/>
      <c r="G40" s="403"/>
      <c r="H40" s="401">
        <f>L41+H43+H44+H45+L46</f>
        <v>0</v>
      </c>
      <c r="I40" s="402"/>
      <c r="J40" s="402"/>
      <c r="K40" s="402"/>
      <c r="L40" s="403"/>
      <c r="M40" s="133" t="str">
        <f>IF(AND(C40=0,H40=0),"0.0",+((C40/H40)-1)*100)</f>
        <v>0.0</v>
      </c>
      <c r="N40" s="371" t="s">
        <v>201</v>
      </c>
      <c r="O40" s="372"/>
      <c r="P40" s="372"/>
      <c r="Q40" s="372"/>
      <c r="R40" s="373"/>
    </row>
    <row r="41" spans="1:18" ht="21.9" customHeight="1" x14ac:dyDescent="0.3">
      <c r="A41" s="165" t="s">
        <v>12</v>
      </c>
      <c r="B41" s="172">
        <v>108010</v>
      </c>
      <c r="C41" s="3"/>
      <c r="D41" s="3"/>
      <c r="E41" s="3"/>
      <c r="F41" s="3"/>
      <c r="G41" s="274">
        <f>SUM(C41:F41)</f>
        <v>0</v>
      </c>
      <c r="H41" s="3"/>
      <c r="I41" s="3"/>
      <c r="J41" s="3"/>
      <c r="K41" s="3"/>
      <c r="L41" s="274">
        <f>SUM(H41:K41)</f>
        <v>0</v>
      </c>
      <c r="M41" s="273" t="str">
        <f>IF(AND(G41=0,L41=0),"0.0",+((G41/L41)-1)*100)</f>
        <v>0.0</v>
      </c>
      <c r="N41" s="381" t="s">
        <v>202</v>
      </c>
      <c r="O41" s="382"/>
      <c r="P41" s="382"/>
      <c r="Q41" s="382"/>
      <c r="R41" s="383"/>
    </row>
    <row r="42" spans="1:18" s="26" customFormat="1" ht="21.9" customHeight="1" thickBot="1" x14ac:dyDescent="0.35">
      <c r="A42" s="361" t="s">
        <v>153</v>
      </c>
      <c r="B42" s="362"/>
      <c r="C42" s="362"/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2"/>
      <c r="O42" s="362"/>
      <c r="P42" s="362"/>
      <c r="Q42" s="362"/>
      <c r="R42" s="363"/>
    </row>
    <row r="43" spans="1:18" ht="21.9" customHeight="1" x14ac:dyDescent="0.3">
      <c r="A43" s="267" t="s">
        <v>121</v>
      </c>
      <c r="B43" s="176">
        <v>108020</v>
      </c>
      <c r="C43" s="408">
        <f>'附表2-國內外金融投資明細表'!L23</f>
        <v>0</v>
      </c>
      <c r="D43" s="409"/>
      <c r="E43" s="409"/>
      <c r="F43" s="409"/>
      <c r="G43" s="411"/>
      <c r="H43" s="408">
        <f>'附表2-國內外金融投資明細表'!M23</f>
        <v>0</v>
      </c>
      <c r="I43" s="409"/>
      <c r="J43" s="409"/>
      <c r="K43" s="409"/>
      <c r="L43" s="410"/>
      <c r="M43" s="272" t="str">
        <f>IF(AND(C43=0,H43=0),"0.0",+((C43/H43)-1)*100)</f>
        <v>0.0</v>
      </c>
      <c r="N43" s="371" t="s">
        <v>203</v>
      </c>
      <c r="O43" s="372"/>
      <c r="P43" s="372"/>
      <c r="Q43" s="372"/>
      <c r="R43" s="373"/>
    </row>
    <row r="44" spans="1:18" ht="35.25" customHeight="1" x14ac:dyDescent="0.3">
      <c r="A44" s="163" t="s">
        <v>94</v>
      </c>
      <c r="B44" s="171">
        <v>108030</v>
      </c>
      <c r="C44" s="354">
        <f>SUM('附表2-國內外金融投資明細表'!L24:L27)</f>
        <v>0</v>
      </c>
      <c r="D44" s="355"/>
      <c r="E44" s="355"/>
      <c r="F44" s="355"/>
      <c r="G44" s="356"/>
      <c r="H44" s="354">
        <f>SUM('附表2-國內外金融投資明細表'!M24:M27)</f>
        <v>0</v>
      </c>
      <c r="I44" s="355"/>
      <c r="J44" s="355"/>
      <c r="K44" s="355"/>
      <c r="L44" s="412"/>
      <c r="M44" s="221" t="str">
        <f>IF(AND(C44=0,H44=0),"0.0",+((C44/H44)-1)*100)</f>
        <v>0.0</v>
      </c>
      <c r="N44" s="371" t="s">
        <v>204</v>
      </c>
      <c r="O44" s="372"/>
      <c r="P44" s="372"/>
      <c r="Q44" s="372"/>
      <c r="R44" s="373"/>
    </row>
    <row r="45" spans="1:18" ht="23.25" customHeight="1" thickBot="1" x14ac:dyDescent="0.35">
      <c r="A45" s="164" t="s">
        <v>95</v>
      </c>
      <c r="B45" s="226">
        <v>108040</v>
      </c>
      <c r="C45" s="404">
        <f>'附表2-國內外金融投資明細表'!L28</f>
        <v>0</v>
      </c>
      <c r="D45" s="405"/>
      <c r="E45" s="405"/>
      <c r="F45" s="405"/>
      <c r="G45" s="407"/>
      <c r="H45" s="404">
        <f>'附表2-國內外金融投資明細表'!M28</f>
        <v>0</v>
      </c>
      <c r="I45" s="405"/>
      <c r="J45" s="405"/>
      <c r="K45" s="405"/>
      <c r="L45" s="406"/>
      <c r="M45" s="221" t="str">
        <f>IF(AND(C45=0,H45=0),"0.0",+((C45/H45)-1)*100)</f>
        <v>0.0</v>
      </c>
      <c r="N45" s="398" t="s">
        <v>205</v>
      </c>
      <c r="O45" s="399"/>
      <c r="P45" s="399"/>
      <c r="Q45" s="399"/>
      <c r="R45" s="400"/>
    </row>
    <row r="46" spans="1:18" ht="21.9" customHeight="1" x14ac:dyDescent="0.3">
      <c r="A46" s="166" t="s">
        <v>96</v>
      </c>
      <c r="B46" s="176">
        <v>108050</v>
      </c>
      <c r="C46" s="1"/>
      <c r="D46" s="1"/>
      <c r="E46" s="1"/>
      <c r="F46" s="1"/>
      <c r="G46" s="213">
        <f>SUM(C46:F46)</f>
        <v>0</v>
      </c>
      <c r="H46" s="1"/>
      <c r="I46" s="1"/>
      <c r="J46" s="1"/>
      <c r="K46" s="1"/>
      <c r="L46" s="213">
        <f>SUM(H46:K46)</f>
        <v>0</v>
      </c>
      <c r="M46" s="133" t="str">
        <f>IF(AND(G46=0,L46=0),"0.0",+((G46/L46)-1)*100)</f>
        <v>0.0</v>
      </c>
      <c r="N46" s="390" t="s">
        <v>206</v>
      </c>
      <c r="O46" s="391"/>
      <c r="P46" s="391"/>
      <c r="Q46" s="391"/>
      <c r="R46" s="392"/>
    </row>
    <row r="47" spans="1:18" ht="21.9" customHeight="1" x14ac:dyDescent="0.3">
      <c r="A47" s="55" t="s">
        <v>73</v>
      </c>
      <c r="B47" s="170">
        <v>109000</v>
      </c>
      <c r="C47" s="1"/>
      <c r="D47" s="1"/>
      <c r="E47" s="1"/>
      <c r="F47" s="1"/>
      <c r="G47" s="214">
        <f>SUM(C47:F47)</f>
        <v>0</v>
      </c>
      <c r="H47" s="1"/>
      <c r="I47" s="1"/>
      <c r="J47" s="1"/>
      <c r="K47" s="1"/>
      <c r="L47" s="214">
        <f>SUM(H47:K47)</f>
        <v>0</v>
      </c>
      <c r="M47" s="133" t="str">
        <f>IF(AND(G47=0,L47=0),"0.0",+((G47/L47)-1)*100)</f>
        <v>0.0</v>
      </c>
      <c r="N47" s="371" t="s">
        <v>207</v>
      </c>
      <c r="O47" s="372"/>
      <c r="P47" s="372"/>
      <c r="Q47" s="372"/>
      <c r="R47" s="373"/>
    </row>
    <row r="48" spans="1:18" ht="21.9" customHeight="1" x14ac:dyDescent="0.3">
      <c r="A48" s="57" t="s">
        <v>74</v>
      </c>
      <c r="B48" s="171">
        <v>110000</v>
      </c>
      <c r="C48" s="401">
        <f>SUM(G49:G50)</f>
        <v>0</v>
      </c>
      <c r="D48" s="402"/>
      <c r="E48" s="402"/>
      <c r="F48" s="402"/>
      <c r="G48" s="403"/>
      <c r="H48" s="401">
        <f>SUM(L49:L50)</f>
        <v>0</v>
      </c>
      <c r="I48" s="402"/>
      <c r="J48" s="402"/>
      <c r="K48" s="402"/>
      <c r="L48" s="403"/>
      <c r="M48" s="133" t="str">
        <f>IF(AND(C48=0,H48=0),"0.0",+((C48/H48)-1)*100)</f>
        <v>0.0</v>
      </c>
      <c r="N48" s="371" t="s">
        <v>208</v>
      </c>
      <c r="O48" s="372"/>
      <c r="P48" s="372"/>
      <c r="Q48" s="372"/>
      <c r="R48" s="373"/>
    </row>
    <row r="49" spans="1:18" ht="33" customHeight="1" x14ac:dyDescent="0.3">
      <c r="A49" s="161" t="s">
        <v>100</v>
      </c>
      <c r="B49" s="171">
        <v>110010</v>
      </c>
      <c r="C49" s="1"/>
      <c r="D49" s="1"/>
      <c r="E49" s="1"/>
      <c r="F49" s="1"/>
      <c r="G49" s="213">
        <f>SUM(C49:F49)</f>
        <v>0</v>
      </c>
      <c r="H49" s="1"/>
      <c r="I49" s="1"/>
      <c r="J49" s="1"/>
      <c r="K49" s="1"/>
      <c r="L49" s="213">
        <f>SUM(H49:K49)</f>
        <v>0</v>
      </c>
      <c r="M49" s="133" t="str">
        <f>IF(AND(G49=0,L49=0),"0.0",+((G49/L49)-1)*100)</f>
        <v>0.0</v>
      </c>
      <c r="N49" s="371" t="s">
        <v>209</v>
      </c>
      <c r="O49" s="372"/>
      <c r="P49" s="372"/>
      <c r="Q49" s="372"/>
      <c r="R49" s="373"/>
    </row>
    <row r="50" spans="1:18" ht="33" customHeight="1" x14ac:dyDescent="0.3">
      <c r="A50" s="161" t="s">
        <v>101</v>
      </c>
      <c r="B50" s="171">
        <v>110020</v>
      </c>
      <c r="C50" s="250"/>
      <c r="D50" s="250"/>
      <c r="E50" s="250"/>
      <c r="F50" s="250"/>
      <c r="G50" s="213">
        <f>SUM(C50:F50)</f>
        <v>0</v>
      </c>
      <c r="H50" s="1"/>
      <c r="I50" s="1"/>
      <c r="J50" s="1"/>
      <c r="K50" s="1"/>
      <c r="L50" s="213">
        <f>SUM(H50:K50)</f>
        <v>0</v>
      </c>
      <c r="M50" s="133" t="str">
        <f>IF(AND(G50=0,L50=0),"0.0",+((G50/L50)-1)*100)</f>
        <v>0.0</v>
      </c>
      <c r="N50" s="371" t="s">
        <v>210</v>
      </c>
      <c r="O50" s="372"/>
      <c r="P50" s="372"/>
      <c r="Q50" s="372"/>
      <c r="R50" s="373"/>
    </row>
    <row r="51" spans="1:18" ht="51.75" customHeight="1" x14ac:dyDescent="0.3">
      <c r="A51" s="61" t="s">
        <v>75</v>
      </c>
      <c r="B51" s="177">
        <v>111000</v>
      </c>
      <c r="C51" s="217"/>
      <c r="D51" s="217"/>
      <c r="E51" s="217"/>
      <c r="F51" s="217"/>
      <c r="G51" s="218">
        <f>SUM(C51:F51)</f>
        <v>0</v>
      </c>
      <c r="H51" s="217"/>
      <c r="I51" s="217"/>
      <c r="J51" s="217"/>
      <c r="K51" s="217"/>
      <c r="L51" s="218">
        <f>SUM(H51:K51)</f>
        <v>0</v>
      </c>
      <c r="M51" s="134" t="str">
        <f>IF(AND(G51=0,L51=0),"0.0",+((G51/L51)-1)*100)</f>
        <v>0.0</v>
      </c>
      <c r="N51" s="398" t="s">
        <v>211</v>
      </c>
      <c r="O51" s="399"/>
      <c r="P51" s="399"/>
      <c r="Q51" s="399"/>
      <c r="R51" s="400"/>
    </row>
    <row r="52" spans="1:18" ht="20.100000000000001" customHeight="1" x14ac:dyDescent="0.3">
      <c r="A52" s="103"/>
      <c r="B52" s="104"/>
      <c r="C52" s="6"/>
      <c r="D52" s="6"/>
      <c r="E52" s="6"/>
      <c r="F52" s="6"/>
      <c r="G52" s="105"/>
      <c r="H52" s="6"/>
      <c r="I52" s="6"/>
      <c r="J52" s="6"/>
      <c r="K52" s="6"/>
      <c r="L52" s="105"/>
      <c r="M52" s="106"/>
    </row>
    <row r="53" spans="1:18" s="17" customFormat="1" ht="24.9" customHeight="1" x14ac:dyDescent="0.3">
      <c r="A53" s="7" t="s">
        <v>172</v>
      </c>
      <c r="B53" s="360"/>
      <c r="C53" s="360"/>
      <c r="D53" s="261"/>
      <c r="E53" s="301" t="s">
        <v>246</v>
      </c>
      <c r="F53" s="360"/>
      <c r="G53" s="360"/>
      <c r="H53" s="7" t="s">
        <v>140</v>
      </c>
      <c r="I53" s="350"/>
      <c r="J53" s="351"/>
      <c r="K53" s="7" t="s">
        <v>139</v>
      </c>
      <c r="L53" s="352"/>
      <c r="M53" s="353"/>
    </row>
    <row r="54" spans="1:18" s="17" customFormat="1" ht="9.6" customHeight="1" x14ac:dyDescent="0.3">
      <c r="A54" s="7"/>
      <c r="B54" s="108"/>
      <c r="C54" s="39"/>
      <c r="D54" s="108"/>
      <c r="E54" s="8"/>
      <c r="G54" s="107"/>
      <c r="H54" s="109"/>
      <c r="I54" s="107"/>
      <c r="J54" s="110"/>
      <c r="K54" s="107"/>
      <c r="L54" s="111"/>
      <c r="M54" s="112"/>
    </row>
    <row r="55" spans="1:18" s="13" customFormat="1" ht="24.9" customHeight="1" x14ac:dyDescent="0.3">
      <c r="A55" s="375" t="s">
        <v>265</v>
      </c>
      <c r="B55" s="376"/>
      <c r="C55" s="376"/>
      <c r="D55" s="376"/>
      <c r="E55" s="376"/>
      <c r="F55" s="376"/>
      <c r="G55" s="376"/>
      <c r="H55" s="376"/>
      <c r="I55" s="376"/>
      <c r="J55" s="376"/>
      <c r="K55" s="376"/>
      <c r="L55" s="376"/>
      <c r="M55" s="376"/>
      <c r="N55" s="376"/>
      <c r="O55" s="377"/>
    </row>
  </sheetData>
  <sheetProtection sheet="1"/>
  <mergeCells count="98">
    <mergeCell ref="N50:R50"/>
    <mergeCell ref="N51:R51"/>
    <mergeCell ref="N43:R43"/>
    <mergeCell ref="N44:R44"/>
    <mergeCell ref="N45:R45"/>
    <mergeCell ref="N46:R46"/>
    <mergeCell ref="N47:R47"/>
    <mergeCell ref="N48:R48"/>
    <mergeCell ref="N38:R38"/>
    <mergeCell ref="N39:R39"/>
    <mergeCell ref="N40:R40"/>
    <mergeCell ref="N41:R41"/>
    <mergeCell ref="N49:R49"/>
    <mergeCell ref="A42:R42"/>
    <mergeCell ref="C48:G48"/>
    <mergeCell ref="H48:L48"/>
    <mergeCell ref="H45:L45"/>
    <mergeCell ref="C45:G45"/>
    <mergeCell ref="H43:L43"/>
    <mergeCell ref="C40:G40"/>
    <mergeCell ref="C43:G43"/>
    <mergeCell ref="H44:L44"/>
    <mergeCell ref="H40:L40"/>
    <mergeCell ref="N33:R33"/>
    <mergeCell ref="N34:R34"/>
    <mergeCell ref="N35:R35"/>
    <mergeCell ref="N36:R36"/>
    <mergeCell ref="N37:R37"/>
    <mergeCell ref="C28:G28"/>
    <mergeCell ref="H24:L24"/>
    <mergeCell ref="C24:G24"/>
    <mergeCell ref="N31:R31"/>
    <mergeCell ref="N32:R32"/>
    <mergeCell ref="C26:G26"/>
    <mergeCell ref="C30:G30"/>
    <mergeCell ref="C31:G31"/>
    <mergeCell ref="H30:L30"/>
    <mergeCell ref="N19:R19"/>
    <mergeCell ref="N20:R20"/>
    <mergeCell ref="N21:R26"/>
    <mergeCell ref="N27:R27"/>
    <mergeCell ref="N28:R28"/>
    <mergeCell ref="A55:O55"/>
    <mergeCell ref="N7:R7"/>
    <mergeCell ref="N8:R8"/>
    <mergeCell ref="N9:R9"/>
    <mergeCell ref="N10:R10"/>
    <mergeCell ref="N11:R11"/>
    <mergeCell ref="C23:G23"/>
    <mergeCell ref="C9:G9"/>
    <mergeCell ref="H7:L7"/>
    <mergeCell ref="N12:R12"/>
    <mergeCell ref="N13:R13"/>
    <mergeCell ref="N14:R14"/>
    <mergeCell ref="N15:R15"/>
    <mergeCell ref="N16:R16"/>
    <mergeCell ref="N17:R17"/>
    <mergeCell ref="N18:R18"/>
    <mergeCell ref="I53:J53"/>
    <mergeCell ref="L53:M53"/>
    <mergeCell ref="C20:G20"/>
    <mergeCell ref="H32:L32"/>
    <mergeCell ref="H35:L35"/>
    <mergeCell ref="C44:G44"/>
    <mergeCell ref="H26:L26"/>
    <mergeCell ref="H25:L25"/>
    <mergeCell ref="B53:C53"/>
    <mergeCell ref="F53:G53"/>
    <mergeCell ref="A29:R29"/>
    <mergeCell ref="A21:M21"/>
    <mergeCell ref="C22:G22"/>
    <mergeCell ref="H28:L28"/>
    <mergeCell ref="N30:R30"/>
    <mergeCell ref="C25:G25"/>
    <mergeCell ref="A1:M1"/>
    <mergeCell ref="A2:M2"/>
    <mergeCell ref="A3:M3"/>
    <mergeCell ref="B4:C4"/>
    <mergeCell ref="C7:G7"/>
    <mergeCell ref="F4:H4"/>
    <mergeCell ref="H5:M5"/>
    <mergeCell ref="H14:L14"/>
    <mergeCell ref="H20:L20"/>
    <mergeCell ref="H9:L9"/>
    <mergeCell ref="C14:G14"/>
    <mergeCell ref="H23:L23"/>
    <mergeCell ref="H22:L22"/>
    <mergeCell ref="H36:L36"/>
    <mergeCell ref="C32:G32"/>
    <mergeCell ref="C37:G37"/>
    <mergeCell ref="H34:L34"/>
    <mergeCell ref="H31:L31"/>
    <mergeCell ref="C34:G34"/>
    <mergeCell ref="H33:L33"/>
    <mergeCell ref="C33:G33"/>
    <mergeCell ref="C36:G36"/>
    <mergeCell ref="H37:L37"/>
    <mergeCell ref="C35:G35"/>
  </mergeCells>
  <phoneticPr fontId="2" type="noConversion"/>
  <conditionalFormatting sqref="C8:F8">
    <cfRule type="expression" dxfId="233" priority="70" stopIfTrue="1">
      <formula>ROUNDDOWN(C8,0)-C8&lt;&gt;0</formula>
    </cfRule>
  </conditionalFormatting>
  <conditionalFormatting sqref="H8">
    <cfRule type="expression" dxfId="232" priority="69" stopIfTrue="1">
      <formula>ROUNDDOWN(H8,0)-H8&lt;&gt;0</formula>
    </cfRule>
  </conditionalFormatting>
  <conditionalFormatting sqref="C10:F13">
    <cfRule type="expression" dxfId="231" priority="68" stopIfTrue="1">
      <formula>ROUNDDOWN(C10,0)-C10&lt;&gt;0</formula>
    </cfRule>
  </conditionalFormatting>
  <conditionalFormatting sqref="H10:K13">
    <cfRule type="expression" dxfId="230" priority="67" stopIfTrue="1">
      <formula>ROUNDDOWN(H10,0)-H10&lt;&gt;0</formula>
    </cfRule>
  </conditionalFormatting>
  <conditionalFormatting sqref="C15:F19">
    <cfRule type="expression" dxfId="229" priority="66" stopIfTrue="1">
      <formula>ROUNDDOWN(C15,0)-C15&lt;&gt;0</formula>
    </cfRule>
  </conditionalFormatting>
  <conditionalFormatting sqref="H15:K19">
    <cfRule type="expression" dxfId="228" priority="65" stopIfTrue="1">
      <formula>ROUNDDOWN(H15,0)-H15&lt;&gt;0</formula>
    </cfRule>
  </conditionalFormatting>
  <conditionalFormatting sqref="H46:K47">
    <cfRule type="expression" dxfId="227" priority="59" stopIfTrue="1">
      <formula>ROUNDDOWN(H46,0)-H46&lt;&gt;0</formula>
    </cfRule>
  </conditionalFormatting>
  <conditionalFormatting sqref="C49:F51">
    <cfRule type="expression" dxfId="226" priority="58" stopIfTrue="1">
      <formula>ROUNDDOWN(C49,0)-C49&lt;&gt;0</formula>
    </cfRule>
  </conditionalFormatting>
  <conditionalFormatting sqref="H49:K51">
    <cfRule type="expression" dxfId="225" priority="57" stopIfTrue="1">
      <formula>ROUNDDOWN(H49,0)-H49&lt;&gt;0</formula>
    </cfRule>
  </conditionalFormatting>
  <conditionalFormatting sqref="C7:G7">
    <cfRule type="expression" dxfId="224" priority="56" stopIfTrue="1">
      <formula>ROUNDDOWN(C7,0)-C7&lt;&gt;0</formula>
    </cfRule>
  </conditionalFormatting>
  <conditionalFormatting sqref="H7:L7">
    <cfRule type="expression" dxfId="223" priority="55" stopIfTrue="1">
      <formula>ROUNDDOWN(H7,0)-H7&lt;&gt;0</formula>
    </cfRule>
  </conditionalFormatting>
  <conditionalFormatting sqref="C9:G9">
    <cfRule type="expression" dxfId="222" priority="54" stopIfTrue="1">
      <formula>ROUNDDOWN(C9,0)-C9&lt;&gt;0</formula>
    </cfRule>
  </conditionalFormatting>
  <conditionalFormatting sqref="H9:L9">
    <cfRule type="expression" dxfId="221" priority="53" stopIfTrue="1">
      <formula>ROUNDDOWN(H9,0)-H9&lt;&gt;0</formula>
    </cfRule>
  </conditionalFormatting>
  <conditionalFormatting sqref="C14:G14">
    <cfRule type="expression" dxfId="220" priority="52" stopIfTrue="1">
      <formula>ROUNDDOWN(C14,0)-C14&lt;&gt;0</formula>
    </cfRule>
  </conditionalFormatting>
  <conditionalFormatting sqref="H14:L14">
    <cfRule type="expression" dxfId="219" priority="51" stopIfTrue="1">
      <formula>ROUNDDOWN(H14,0)-H14&lt;&gt;0</formula>
    </cfRule>
  </conditionalFormatting>
  <conditionalFormatting sqref="C20:G20">
    <cfRule type="expression" dxfId="218" priority="50" stopIfTrue="1">
      <formula>ROUNDDOWN(C20,0)-C20&lt;&gt;0</formula>
    </cfRule>
  </conditionalFormatting>
  <conditionalFormatting sqref="C22:G22">
    <cfRule type="expression" dxfId="217" priority="48" stopIfTrue="1">
      <formula>ROUNDDOWN(C22,0)-C22&lt;&gt;0</formula>
    </cfRule>
  </conditionalFormatting>
  <conditionalFormatting sqref="H22:L22">
    <cfRule type="expression" dxfId="216" priority="47" stopIfTrue="1">
      <formula>ROUNDDOWN(H22,0)-H22&lt;&gt;0</formula>
    </cfRule>
  </conditionalFormatting>
  <conditionalFormatting sqref="C23:G26">
    <cfRule type="expression" dxfId="215" priority="46" stopIfTrue="1">
      <formula>ROUNDDOWN(C23,0)-C23&lt;&gt;0</formula>
    </cfRule>
  </conditionalFormatting>
  <conditionalFormatting sqref="H23:L26">
    <cfRule type="expression" dxfId="214" priority="45" stopIfTrue="1">
      <formula>ROUNDDOWN(H23,0)-H23&lt;&gt;0</formula>
    </cfRule>
  </conditionalFormatting>
  <conditionalFormatting sqref="C27:F27">
    <cfRule type="expression" dxfId="213" priority="44" stopIfTrue="1">
      <formula>ROUNDDOWN(C27,0)-C27&lt;&gt;0</formula>
    </cfRule>
  </conditionalFormatting>
  <conditionalFormatting sqref="H27:K27">
    <cfRule type="expression" dxfId="212" priority="43" stopIfTrue="1">
      <formula>ROUNDDOWN(H27,0)-H27&lt;&gt;0</formula>
    </cfRule>
  </conditionalFormatting>
  <conditionalFormatting sqref="C30:G37">
    <cfRule type="expression" dxfId="211" priority="42" stopIfTrue="1">
      <formula>ROUNDDOWN(C30,0)-C30&lt;&gt;0</formula>
    </cfRule>
  </conditionalFormatting>
  <conditionalFormatting sqref="H30:L37">
    <cfRule type="expression" dxfId="210" priority="41" stopIfTrue="1">
      <formula>ROUNDDOWN(H30,0)-H30&lt;&gt;0</formula>
    </cfRule>
  </conditionalFormatting>
  <conditionalFormatting sqref="C38:F39">
    <cfRule type="expression" dxfId="209" priority="40" stopIfTrue="1">
      <formula>ROUNDDOWN(C38,0)-C38&lt;&gt;0</formula>
    </cfRule>
  </conditionalFormatting>
  <conditionalFormatting sqref="H38:K39">
    <cfRule type="expression" dxfId="208" priority="39" stopIfTrue="1">
      <formula>ROUNDDOWN(H38,0)-H38&lt;&gt;0</formula>
    </cfRule>
  </conditionalFormatting>
  <conditionalFormatting sqref="C41:F41">
    <cfRule type="expression" dxfId="207" priority="38" stopIfTrue="1">
      <formula>ROUNDDOWN(C41,0)-C41&lt;&gt;0</formula>
    </cfRule>
  </conditionalFormatting>
  <conditionalFormatting sqref="H41:K41">
    <cfRule type="expression" dxfId="206" priority="37" stopIfTrue="1">
      <formula>ROUNDDOWN(H41,0)-H41&lt;&gt;0</formula>
    </cfRule>
  </conditionalFormatting>
  <conditionalFormatting sqref="C28:G28">
    <cfRule type="expression" dxfId="205" priority="36" stopIfTrue="1">
      <formula>ROUNDDOWN(C28,0)-C28&lt;&gt;0</formula>
    </cfRule>
  </conditionalFormatting>
  <conditionalFormatting sqref="H28:L28">
    <cfRule type="expression" dxfId="204" priority="35" stopIfTrue="1">
      <formula>ROUNDDOWN(H28,0)-H28&lt;&gt;0</formula>
    </cfRule>
  </conditionalFormatting>
  <conditionalFormatting sqref="L8">
    <cfRule type="expression" dxfId="203" priority="33" stopIfTrue="1">
      <formula>ROUNDDOWN(L8,0)-L8&lt;&gt;0</formula>
    </cfRule>
  </conditionalFormatting>
  <conditionalFormatting sqref="I8:K8">
    <cfRule type="expression" dxfId="202" priority="32" stopIfTrue="1">
      <formula>ROUNDDOWN(I8,0)-I8&lt;&gt;0</formula>
    </cfRule>
  </conditionalFormatting>
  <conditionalFormatting sqref="G8">
    <cfRule type="expression" dxfId="201" priority="31" stopIfTrue="1">
      <formula>ROUNDDOWN(G8,0)-G8&lt;&gt;0</formula>
    </cfRule>
  </conditionalFormatting>
  <conditionalFormatting sqref="G10:G13">
    <cfRule type="expression" dxfId="200" priority="30" stopIfTrue="1">
      <formula>ROUNDDOWN(G10,0)-G10&lt;&gt;0</formula>
    </cfRule>
  </conditionalFormatting>
  <conditionalFormatting sqref="L10:L13">
    <cfRule type="expression" dxfId="199" priority="29" stopIfTrue="1">
      <formula>ROUNDDOWN(L10,0)-L10&lt;&gt;0</formula>
    </cfRule>
  </conditionalFormatting>
  <conditionalFormatting sqref="G15:G19">
    <cfRule type="expression" dxfId="198" priority="28" stopIfTrue="1">
      <formula>ROUNDDOWN(G15,0)-G15&lt;&gt;0</formula>
    </cfRule>
  </conditionalFormatting>
  <conditionalFormatting sqref="L15:L19">
    <cfRule type="expression" dxfId="197" priority="27" stopIfTrue="1">
      <formula>ROUNDDOWN(L15,0)-L15&lt;&gt;0</formula>
    </cfRule>
  </conditionalFormatting>
  <conditionalFormatting sqref="G38">
    <cfRule type="expression" dxfId="196" priority="26" stopIfTrue="1">
      <formula>ROUNDDOWN(G38,0)-G38&lt;&gt;0</formula>
    </cfRule>
  </conditionalFormatting>
  <conditionalFormatting sqref="G39">
    <cfRule type="expression" dxfId="195" priority="25" stopIfTrue="1">
      <formula>ROUNDDOWN(G39,0)-G39&lt;&gt;0</formula>
    </cfRule>
  </conditionalFormatting>
  <conditionalFormatting sqref="L38">
    <cfRule type="expression" dxfId="194" priority="24" stopIfTrue="1">
      <formula>ROUNDDOWN(L38,0)-L38&lt;&gt;0</formula>
    </cfRule>
  </conditionalFormatting>
  <conditionalFormatting sqref="L39">
    <cfRule type="expression" dxfId="193" priority="23" stopIfTrue="1">
      <formula>ROUNDDOWN(L39,0)-L39&lt;&gt;0</formula>
    </cfRule>
  </conditionalFormatting>
  <conditionalFormatting sqref="G41">
    <cfRule type="expression" dxfId="192" priority="22" stopIfTrue="1">
      <formula>ROUNDDOWN(G41,0)-G41&lt;&gt;0</formula>
    </cfRule>
  </conditionalFormatting>
  <conditionalFormatting sqref="L41">
    <cfRule type="expression" dxfId="191" priority="21" stopIfTrue="1">
      <formula>ROUNDDOWN(L41,0)-L41&lt;&gt;0</formula>
    </cfRule>
  </conditionalFormatting>
  <conditionalFormatting sqref="G46">
    <cfRule type="expression" dxfId="190" priority="20" stopIfTrue="1">
      <formula>ROUNDDOWN(G46,0)-G46&lt;&gt;0</formula>
    </cfRule>
  </conditionalFormatting>
  <conditionalFormatting sqref="G47">
    <cfRule type="expression" dxfId="189" priority="19" stopIfTrue="1">
      <formula>ROUNDDOWN(G47,0)-G47&lt;&gt;0</formula>
    </cfRule>
  </conditionalFormatting>
  <conditionalFormatting sqref="G49:G51">
    <cfRule type="expression" dxfId="188" priority="18" stopIfTrue="1">
      <formula>ROUNDDOWN(G49,0)-G49&lt;&gt;0</formula>
    </cfRule>
  </conditionalFormatting>
  <conditionalFormatting sqref="L46:L47">
    <cfRule type="expression" dxfId="187" priority="17" stopIfTrue="1">
      <formula>ROUNDDOWN(L46,0)-L46&lt;&gt;0</formula>
    </cfRule>
  </conditionalFormatting>
  <conditionalFormatting sqref="L49:L50">
    <cfRule type="expression" dxfId="186" priority="16" stopIfTrue="1">
      <formula>ROUNDDOWN(L49,0)-L49&lt;&gt;0</formula>
    </cfRule>
  </conditionalFormatting>
  <conditionalFormatting sqref="L51">
    <cfRule type="expression" dxfId="185" priority="15" stopIfTrue="1">
      <formula>ROUNDDOWN(L51,0)-L51&lt;&gt;0</formula>
    </cfRule>
  </conditionalFormatting>
  <conditionalFormatting sqref="C46:F47">
    <cfRule type="expression" dxfId="184" priority="14" stopIfTrue="1">
      <formula>ROUNDDOWN(C46,0)-C46&lt;&gt;0</formula>
    </cfRule>
  </conditionalFormatting>
  <conditionalFormatting sqref="H20:L20">
    <cfRule type="expression" dxfId="183" priority="10" stopIfTrue="1">
      <formula>ROUNDDOWN(H20,0)-H20&lt;&gt;0</formula>
    </cfRule>
  </conditionalFormatting>
  <conditionalFormatting sqref="C43:G43">
    <cfRule type="expression" dxfId="182" priority="5" stopIfTrue="1">
      <formula>ROUNDDOWN(C43,0)-C43&lt;&gt;0</formula>
    </cfRule>
  </conditionalFormatting>
  <conditionalFormatting sqref="C44:G44">
    <cfRule type="expression" dxfId="181" priority="8" stopIfTrue="1">
      <formula>ROUNDDOWN(C44,0)-C44&lt;&gt;0</formula>
    </cfRule>
  </conditionalFormatting>
  <conditionalFormatting sqref="C45:G45">
    <cfRule type="expression" dxfId="180" priority="6" stopIfTrue="1">
      <formula>ROUNDDOWN(C45,0)-C45&lt;&gt;0</formula>
    </cfRule>
    <cfRule type="expression" dxfId="179" priority="7" stopIfTrue="1">
      <formula>ROUNDDOWN(C46,0)-C46&lt;&gt;0</formula>
    </cfRule>
  </conditionalFormatting>
  <conditionalFormatting sqref="H43:L43">
    <cfRule type="expression" dxfId="178" priority="1" stopIfTrue="1">
      <formula>ROUNDDOWN(H43,0)-H43&lt;&gt;0</formula>
    </cfRule>
  </conditionalFormatting>
  <conditionalFormatting sqref="H44:L44">
    <cfRule type="expression" dxfId="177" priority="4" stopIfTrue="1">
      <formula>ROUNDDOWN(H44,0)-H44&lt;&gt;0</formula>
    </cfRule>
  </conditionalFormatting>
  <conditionalFormatting sqref="H45:L45">
    <cfRule type="expression" dxfId="176" priority="2" stopIfTrue="1">
      <formula>ROUNDDOWN(H45,0)-H45&lt;&gt;0</formula>
    </cfRule>
    <cfRule type="expression" dxfId="175" priority="3" stopIfTrue="1">
      <formula>ROUNDDOWN(H46,0)-H46&lt;&gt;0</formula>
    </cfRule>
  </conditionalFormatting>
  <printOptions horizontalCentered="1"/>
  <pageMargins left="0" right="0" top="0.78740157480314965" bottom="0.19685039370078741" header="7.874015748031496E-2" footer="0"/>
  <pageSetup paperSize="8" scale="69" orientation="portrait" r:id="rId1"/>
  <headerFooter alignWithMargins="0"/>
  <ignoredErrors>
    <ignoredError sqref="G10:G13 G15:G19 G27 G38:G39 G41 G46:G47 G49:G50 G51" formulaRange="1"/>
    <ignoredError sqref="C45 H43:H44 H45" unlockedFormula="1"/>
  </ignoredErrors>
  <drawing r:id="rId2"/>
  <legacyDrawing r:id="rId3"/>
  <oleObjects>
    <mc:AlternateContent xmlns:mc="http://schemas.openxmlformats.org/markup-compatibility/2006">
      <mc:Choice Requires="x14">
        <oleObject progId="Word.Document.8" shapeId="1273" r:id="rId4">
          <objectPr defaultSize="0" r:id="rId5">
            <anchor>
              <from>
                <xdr:col>14</xdr:col>
                <xdr:colOff>373380</xdr:colOff>
                <xdr:row>0</xdr:row>
                <xdr:rowOff>106680</xdr:rowOff>
              </from>
              <to>
                <xdr:col>17</xdr:col>
                <xdr:colOff>1226820</xdr:colOff>
                <xdr:row>2</xdr:row>
                <xdr:rowOff>403860</xdr:rowOff>
              </to>
            </anchor>
          </objectPr>
        </oleObject>
      </mc:Choice>
      <mc:Fallback>
        <oleObject progId="Word.Document.8" shapeId="1273" r:id="rId4"/>
      </mc:Fallback>
    </mc:AlternateContent>
    <mc:AlternateContent xmlns:mc="http://schemas.openxmlformats.org/markup-compatibility/2006">
      <mc:Choice Requires="x14">
        <oleObject progId="Word.Document.8" shapeId="1362" r:id="rId6">
          <objectPr defaultSize="0" autoPict="0" r:id="rId7">
            <anchor moveWithCells="1" sizeWithCells="1">
              <from>
                <xdr:col>0</xdr:col>
                <xdr:colOff>7620</xdr:colOff>
                <xdr:row>0</xdr:row>
                <xdr:rowOff>68580</xdr:rowOff>
              </from>
              <to>
                <xdr:col>1</xdr:col>
                <xdr:colOff>182880</xdr:colOff>
                <xdr:row>2</xdr:row>
                <xdr:rowOff>685800</xdr:rowOff>
              </to>
            </anchor>
          </objectPr>
        </oleObject>
      </mc:Choice>
      <mc:Fallback>
        <oleObject progId="Word.Document.8" shapeId="1362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showGridLines="0" zoomScale="80" zoomScaleNormal="80" workbookViewId="0">
      <selection activeCell="C10" sqref="C10"/>
    </sheetView>
  </sheetViews>
  <sheetFormatPr defaultColWidth="9" defaultRowHeight="15.6" x14ac:dyDescent="0.3"/>
  <cols>
    <col min="1" max="1" width="36.88671875" style="47" customWidth="1"/>
    <col min="2" max="2" width="10.88671875" style="47" customWidth="1"/>
    <col min="3" max="5" width="9.109375" style="48" customWidth="1"/>
    <col min="6" max="6" width="10.109375" style="48" customWidth="1"/>
    <col min="7" max="7" width="12.6640625" style="49" customWidth="1"/>
    <col min="8" max="10" width="9.109375" style="48" customWidth="1"/>
    <col min="11" max="11" width="11.109375" style="48" customWidth="1"/>
    <col min="12" max="12" width="12.6640625" style="49" customWidth="1"/>
    <col min="13" max="13" width="9.6640625" style="27" customWidth="1"/>
    <col min="14" max="17" width="9" style="27"/>
    <col min="18" max="18" width="18.6640625" style="27" customWidth="1"/>
    <col min="19" max="16384" width="9" style="27"/>
  </cols>
  <sheetData>
    <row r="1" spans="1:18" s="42" customFormat="1" ht="24.9" customHeight="1" x14ac:dyDescent="0.3">
      <c r="A1" s="423" t="s">
        <v>10</v>
      </c>
      <c r="B1" s="423"/>
      <c r="C1" s="423"/>
      <c r="D1" s="423"/>
      <c r="E1" s="423"/>
      <c r="F1" s="423"/>
      <c r="G1" s="423"/>
      <c r="H1" s="423"/>
      <c r="I1" s="423"/>
      <c r="J1" s="423"/>
      <c r="K1" s="424"/>
      <c r="L1" s="424"/>
      <c r="M1" s="424"/>
    </row>
    <row r="2" spans="1:18" s="43" customFormat="1" ht="24.9" customHeight="1" x14ac:dyDescent="0.3">
      <c r="A2" s="423" t="s">
        <v>268</v>
      </c>
      <c r="B2" s="423"/>
      <c r="C2" s="423"/>
      <c r="D2" s="423"/>
      <c r="E2" s="423"/>
      <c r="F2" s="423"/>
      <c r="G2" s="423"/>
      <c r="H2" s="423"/>
      <c r="I2" s="423"/>
      <c r="J2" s="423"/>
      <c r="K2" s="424"/>
      <c r="L2" s="424"/>
      <c r="M2" s="424"/>
    </row>
    <row r="3" spans="1:18" s="43" customFormat="1" ht="59.25" customHeight="1" x14ac:dyDescent="0.3">
      <c r="A3" s="425"/>
      <c r="B3" s="425"/>
      <c r="C3" s="425"/>
      <c r="D3" s="425"/>
      <c r="E3" s="425"/>
      <c r="F3" s="425"/>
      <c r="G3" s="425"/>
      <c r="H3" s="425"/>
      <c r="I3" s="425"/>
      <c r="J3" s="425"/>
      <c r="K3" s="424"/>
      <c r="L3" s="424"/>
      <c r="M3" s="424"/>
    </row>
    <row r="4" spans="1:18" s="31" customFormat="1" ht="24.9" customHeight="1" x14ac:dyDescent="0.3">
      <c r="A4" s="298" t="s">
        <v>245</v>
      </c>
      <c r="B4" s="413" t="str">
        <f>IF(ISBLANK(資產表!B4),"",資產表!B4)</f>
        <v/>
      </c>
      <c r="C4" s="414"/>
      <c r="D4" s="32"/>
      <c r="E4" s="157" t="s">
        <v>173</v>
      </c>
      <c r="F4" s="208" t="str">
        <f>IF(ISBLANK(資產表!F4),"",資產表!F4)</f>
        <v/>
      </c>
      <c r="G4" s="32"/>
      <c r="H4" s="53"/>
      <c r="J4" s="32"/>
    </row>
    <row r="5" spans="1:18" s="36" customFormat="1" ht="24.9" customHeight="1" x14ac:dyDescent="0.3">
      <c r="A5" s="34"/>
      <c r="B5" s="44"/>
      <c r="C5" s="35"/>
      <c r="D5" s="35"/>
      <c r="E5" s="35"/>
      <c r="F5" s="35"/>
      <c r="G5" s="35"/>
      <c r="H5" s="348" t="s">
        <v>120</v>
      </c>
      <c r="I5" s="349"/>
      <c r="J5" s="349"/>
      <c r="K5" s="349"/>
      <c r="L5" s="349"/>
      <c r="M5" s="349"/>
    </row>
    <row r="6" spans="1:18" s="45" customFormat="1" ht="26.1" customHeight="1" x14ac:dyDescent="0.3">
      <c r="A6" s="51" t="s">
        <v>7</v>
      </c>
      <c r="B6" s="9" t="s">
        <v>3</v>
      </c>
      <c r="C6" s="10" t="s">
        <v>267</v>
      </c>
      <c r="D6" s="37"/>
      <c r="E6" s="37"/>
      <c r="F6" s="37"/>
      <c r="G6" s="38"/>
      <c r="H6" s="10" t="s">
        <v>262</v>
      </c>
      <c r="I6" s="37"/>
      <c r="J6" s="37"/>
      <c r="K6" s="37"/>
      <c r="L6" s="38"/>
      <c r="M6" s="50" t="s">
        <v>8</v>
      </c>
      <c r="N6" s="262" t="s">
        <v>212</v>
      </c>
      <c r="O6" s="263"/>
      <c r="P6" s="263"/>
      <c r="Q6" s="263"/>
      <c r="R6" s="264"/>
    </row>
    <row r="7" spans="1:18" s="45" customFormat="1" ht="26.1" customHeight="1" x14ac:dyDescent="0.3">
      <c r="A7" s="62" t="s">
        <v>13</v>
      </c>
      <c r="B7" s="178">
        <v>200000</v>
      </c>
      <c r="C7" s="342">
        <f>G8+C9+G13+G14+C15+G22+G23+G24+G25+G26+G27+G29+G28+G30+G31+G32+G33+G34</f>
        <v>0</v>
      </c>
      <c r="D7" s="343"/>
      <c r="E7" s="343"/>
      <c r="F7" s="343"/>
      <c r="G7" s="344"/>
      <c r="H7" s="342">
        <f>L8+H9+L13+L14+H15+L22+L23+L24+L25+L26+L27+L29+L28+L30+L31+L32+L33+L34</f>
        <v>0</v>
      </c>
      <c r="I7" s="343"/>
      <c r="J7" s="343"/>
      <c r="K7" s="343"/>
      <c r="L7" s="344"/>
      <c r="M7" s="137" t="str">
        <f>IF(AND(C7=0,H7=0),"0.0",+((C7/H7)-1)*100)</f>
        <v>0.0</v>
      </c>
      <c r="N7" s="441" t="s">
        <v>213</v>
      </c>
      <c r="O7" s="379"/>
      <c r="P7" s="379"/>
      <c r="Q7" s="379"/>
      <c r="R7" s="380"/>
    </row>
    <row r="8" spans="1:18" ht="33" customHeight="1" x14ac:dyDescent="0.3">
      <c r="A8" s="63" t="s">
        <v>14</v>
      </c>
      <c r="B8" s="174">
        <v>201000</v>
      </c>
      <c r="C8" s="228"/>
      <c r="D8" s="229"/>
      <c r="E8" s="229"/>
      <c r="F8" s="229"/>
      <c r="G8" s="220">
        <f>SUM(C8:F8)</f>
        <v>0</v>
      </c>
      <c r="H8" s="4"/>
      <c r="I8" s="5"/>
      <c r="J8" s="5"/>
      <c r="K8" s="5"/>
      <c r="L8" s="212">
        <f>SUM(H8:K8)</f>
        <v>0</v>
      </c>
      <c r="M8" s="137" t="str">
        <f>IF(AND(G8=0,L8=0),"0.0",+((G8/L8)-1)*100)</f>
        <v>0.0</v>
      </c>
      <c r="N8" s="442" t="s">
        <v>214</v>
      </c>
      <c r="O8" s="372"/>
      <c r="P8" s="372"/>
      <c r="Q8" s="372"/>
      <c r="R8" s="373"/>
    </row>
    <row r="9" spans="1:18" ht="26.1" customHeight="1" x14ac:dyDescent="0.3">
      <c r="A9" s="64" t="s">
        <v>146</v>
      </c>
      <c r="B9" s="173">
        <v>202000</v>
      </c>
      <c r="C9" s="322">
        <f>SUM(G10:G12)</f>
        <v>0</v>
      </c>
      <c r="D9" s="323"/>
      <c r="E9" s="323"/>
      <c r="F9" s="323"/>
      <c r="G9" s="324"/>
      <c r="H9" s="322">
        <f>SUM(L10:L12)</f>
        <v>0</v>
      </c>
      <c r="I9" s="323"/>
      <c r="J9" s="323"/>
      <c r="K9" s="323"/>
      <c r="L9" s="324"/>
      <c r="M9" s="137" t="str">
        <f>IF(AND(C9=0,H9=0),"0.0",+((C9/H9)-1)*100)</f>
        <v>0.0</v>
      </c>
      <c r="N9" s="442" t="s">
        <v>215</v>
      </c>
      <c r="O9" s="372"/>
      <c r="P9" s="372"/>
      <c r="Q9" s="372"/>
      <c r="R9" s="373"/>
    </row>
    <row r="10" spans="1:18" ht="33" customHeight="1" x14ac:dyDescent="0.3">
      <c r="A10" s="167" t="s">
        <v>117</v>
      </c>
      <c r="B10" s="173">
        <v>202010</v>
      </c>
      <c r="C10" s="2"/>
      <c r="D10" s="1"/>
      <c r="E10" s="1"/>
      <c r="F10" s="1"/>
      <c r="G10" s="213">
        <f>SUM(C10:F10)</f>
        <v>0</v>
      </c>
      <c r="H10" s="2"/>
      <c r="I10" s="1"/>
      <c r="J10" s="1"/>
      <c r="K10" s="1"/>
      <c r="L10" s="213">
        <f>SUM(H10:K10)</f>
        <v>0</v>
      </c>
      <c r="M10" s="137" t="str">
        <f>IF(AND(G10=0,L10=0),"0.0",+((G10/L10)-1)*100)</f>
        <v>0.0</v>
      </c>
      <c r="N10" s="442" t="s">
        <v>216</v>
      </c>
      <c r="O10" s="372"/>
      <c r="P10" s="372"/>
      <c r="Q10" s="372"/>
      <c r="R10" s="373"/>
    </row>
    <row r="11" spans="1:18" ht="26.1" customHeight="1" x14ac:dyDescent="0.3">
      <c r="A11" s="167" t="s">
        <v>118</v>
      </c>
      <c r="B11" s="173">
        <v>202020</v>
      </c>
      <c r="C11" s="2"/>
      <c r="D11" s="1"/>
      <c r="E11" s="1"/>
      <c r="F11" s="1"/>
      <c r="G11" s="213">
        <f>SUM(C11:F11)</f>
        <v>0</v>
      </c>
      <c r="H11" s="2"/>
      <c r="I11" s="1"/>
      <c r="J11" s="1"/>
      <c r="K11" s="1"/>
      <c r="L11" s="213">
        <f>SUM(H11:K11)</f>
        <v>0</v>
      </c>
      <c r="M11" s="137" t="str">
        <f>IF(AND(G11=0,L11=0),"0.0",+((G11/L11)-1)*100)</f>
        <v>0.0</v>
      </c>
      <c r="N11" s="442"/>
      <c r="O11" s="372"/>
      <c r="P11" s="372"/>
      <c r="Q11" s="372"/>
      <c r="R11" s="373"/>
    </row>
    <row r="12" spans="1:18" ht="33" customHeight="1" x14ac:dyDescent="0.3">
      <c r="A12" s="167" t="s">
        <v>119</v>
      </c>
      <c r="B12" s="173">
        <v>202030</v>
      </c>
      <c r="C12" s="2"/>
      <c r="D12" s="1"/>
      <c r="E12" s="1"/>
      <c r="F12" s="1"/>
      <c r="G12" s="213">
        <f>SUM(C12:F12)</f>
        <v>0</v>
      </c>
      <c r="H12" s="2"/>
      <c r="I12" s="1"/>
      <c r="J12" s="1"/>
      <c r="K12" s="1"/>
      <c r="L12" s="213">
        <f>SUM(H12:K12)</f>
        <v>0</v>
      </c>
      <c r="M12" s="137" t="str">
        <f>IF(AND(G12=0,L12=0),"0.0",+((G12/L12)-1)*100)</f>
        <v>0.0</v>
      </c>
      <c r="N12" s="442" t="s">
        <v>217</v>
      </c>
      <c r="O12" s="372"/>
      <c r="P12" s="372"/>
      <c r="Q12" s="372"/>
      <c r="R12" s="373"/>
    </row>
    <row r="13" spans="1:18" ht="26.1" customHeight="1" x14ac:dyDescent="0.3">
      <c r="A13" s="65" t="s">
        <v>15</v>
      </c>
      <c r="B13" s="173">
        <v>203000</v>
      </c>
      <c r="C13" s="2"/>
      <c r="D13" s="1"/>
      <c r="E13" s="1"/>
      <c r="F13" s="1"/>
      <c r="G13" s="213">
        <f>SUM(C13:F13)</f>
        <v>0</v>
      </c>
      <c r="H13" s="2"/>
      <c r="I13" s="1"/>
      <c r="J13" s="1"/>
      <c r="K13" s="1"/>
      <c r="L13" s="213">
        <f>SUM(H13:K13)</f>
        <v>0</v>
      </c>
      <c r="M13" s="137" t="str">
        <f>IF(AND(G13=0,L13=0),"0.0",+((G13/L13)-1)*100)</f>
        <v>0.0</v>
      </c>
      <c r="N13" s="442" t="s">
        <v>218</v>
      </c>
      <c r="O13" s="372"/>
      <c r="P13" s="372"/>
      <c r="Q13" s="372"/>
      <c r="R13" s="373"/>
    </row>
    <row r="14" spans="1:18" ht="26.1" customHeight="1" x14ac:dyDescent="0.3">
      <c r="A14" s="64" t="s">
        <v>76</v>
      </c>
      <c r="B14" s="173">
        <v>204000</v>
      </c>
      <c r="C14" s="2"/>
      <c r="D14" s="1"/>
      <c r="E14" s="1"/>
      <c r="F14" s="1"/>
      <c r="G14" s="213">
        <f>SUM(C14:F14)</f>
        <v>0</v>
      </c>
      <c r="H14" s="2"/>
      <c r="I14" s="1"/>
      <c r="J14" s="1"/>
      <c r="K14" s="1"/>
      <c r="L14" s="213">
        <f>SUM(H14:K14)</f>
        <v>0</v>
      </c>
      <c r="M14" s="137" t="str">
        <f>IF(AND(G14=0,L14=0),"0.0",+((G14/L14)-1)*100)</f>
        <v>0.0</v>
      </c>
      <c r="N14" s="442" t="s">
        <v>219</v>
      </c>
      <c r="O14" s="372"/>
      <c r="P14" s="372"/>
      <c r="Q14" s="372"/>
      <c r="R14" s="373"/>
    </row>
    <row r="15" spans="1:18" ht="26.1" customHeight="1" x14ac:dyDescent="0.3">
      <c r="A15" s="68" t="s">
        <v>147</v>
      </c>
      <c r="B15" s="175">
        <v>205000</v>
      </c>
      <c r="C15" s="415">
        <f>SUM(C17:C21)</f>
        <v>0</v>
      </c>
      <c r="D15" s="416"/>
      <c r="E15" s="416"/>
      <c r="F15" s="416"/>
      <c r="G15" s="417"/>
      <c r="H15" s="415">
        <f>SUM(H17:H21)</f>
        <v>0</v>
      </c>
      <c r="I15" s="416"/>
      <c r="J15" s="416"/>
      <c r="K15" s="416"/>
      <c r="L15" s="417"/>
      <c r="M15" s="138" t="str">
        <f>IF(AND(C15=0,H15=0),"0.0",+((C15/H15)-1)*100)</f>
        <v>0.0</v>
      </c>
      <c r="N15" s="443" t="s">
        <v>220</v>
      </c>
      <c r="O15" s="382"/>
      <c r="P15" s="382"/>
      <c r="Q15" s="382"/>
      <c r="R15" s="383"/>
    </row>
    <row r="16" spans="1:18" s="26" customFormat="1" ht="26.1" customHeight="1" thickBot="1" x14ac:dyDescent="0.35">
      <c r="A16" s="444" t="s">
        <v>151</v>
      </c>
      <c r="B16" s="445"/>
      <c r="C16" s="445"/>
      <c r="D16" s="445"/>
      <c r="E16" s="445"/>
      <c r="F16" s="445"/>
      <c r="G16" s="445"/>
      <c r="H16" s="445"/>
      <c r="I16" s="445"/>
      <c r="J16" s="445"/>
      <c r="K16" s="445"/>
      <c r="L16" s="445"/>
      <c r="M16" s="446"/>
      <c r="N16" s="446"/>
      <c r="O16" s="446"/>
      <c r="P16" s="446"/>
      <c r="Q16" s="446"/>
      <c r="R16" s="447"/>
    </row>
    <row r="17" spans="1:18" ht="26.1" customHeight="1" x14ac:dyDescent="0.3">
      <c r="A17" s="270" t="s">
        <v>102</v>
      </c>
      <c r="B17" s="271">
        <v>205010</v>
      </c>
      <c r="C17" s="418">
        <f>'附表1-應收預付及應付預收款項明細表'!P18</f>
        <v>0</v>
      </c>
      <c r="D17" s="419"/>
      <c r="E17" s="419"/>
      <c r="F17" s="419"/>
      <c r="G17" s="420"/>
      <c r="H17" s="418">
        <f>'附表1-應收預付及應付預收款項明細表'!Q18</f>
        <v>0</v>
      </c>
      <c r="I17" s="419"/>
      <c r="J17" s="419"/>
      <c r="K17" s="419"/>
      <c r="L17" s="422"/>
      <c r="M17" s="230" t="str">
        <f>IF(AND(C17=0,H17=0),"0.0",+((C17/H17)-1)*100)</f>
        <v>0.0</v>
      </c>
      <c r="N17" s="448" t="s">
        <v>221</v>
      </c>
      <c r="O17" s="449"/>
      <c r="P17" s="449"/>
      <c r="Q17" s="449"/>
      <c r="R17" s="450"/>
    </row>
    <row r="18" spans="1:18" ht="26.1" customHeight="1" x14ac:dyDescent="0.3">
      <c r="A18" s="168" t="s">
        <v>103</v>
      </c>
      <c r="B18" s="179">
        <v>205020</v>
      </c>
      <c r="C18" s="322">
        <f>'附表1-應收預付及應付預收款項明細表'!P26</f>
        <v>0</v>
      </c>
      <c r="D18" s="323"/>
      <c r="E18" s="323"/>
      <c r="F18" s="323"/>
      <c r="G18" s="324"/>
      <c r="H18" s="322">
        <f>'附表1-應收預付及應付預收款項明細表'!Q26</f>
        <v>0</v>
      </c>
      <c r="I18" s="323"/>
      <c r="J18" s="323"/>
      <c r="K18" s="323"/>
      <c r="L18" s="421"/>
      <c r="M18" s="230" t="str">
        <f>IF(AND(C18=0,H18=0),"0.0",+((C18/H18)-1)*100)</f>
        <v>0.0</v>
      </c>
      <c r="N18" s="448"/>
      <c r="O18" s="449"/>
      <c r="P18" s="449"/>
      <c r="Q18" s="449"/>
      <c r="R18" s="450"/>
    </row>
    <row r="19" spans="1:18" ht="26.1" customHeight="1" x14ac:dyDescent="0.3">
      <c r="A19" s="168" t="s">
        <v>104</v>
      </c>
      <c r="B19" s="179">
        <v>205030</v>
      </c>
      <c r="C19" s="322">
        <f>'附表1-應收預付及應付預收款項明細表'!P36</f>
        <v>0</v>
      </c>
      <c r="D19" s="323"/>
      <c r="E19" s="323"/>
      <c r="F19" s="323"/>
      <c r="G19" s="324"/>
      <c r="H19" s="322">
        <f>'附表1-應收預付及應付預收款項明細表'!Q36</f>
        <v>0</v>
      </c>
      <c r="I19" s="323"/>
      <c r="J19" s="323"/>
      <c r="K19" s="323"/>
      <c r="L19" s="421"/>
      <c r="M19" s="230" t="str">
        <f>IF(AND(C19=0,H19=0),"0.0",+((C19/H19)-1)*100)</f>
        <v>0.0</v>
      </c>
      <c r="N19" s="448"/>
      <c r="O19" s="449"/>
      <c r="P19" s="449"/>
      <c r="Q19" s="449"/>
      <c r="R19" s="450"/>
    </row>
    <row r="20" spans="1:18" ht="26.1" customHeight="1" x14ac:dyDescent="0.3">
      <c r="A20" s="168" t="s">
        <v>105</v>
      </c>
      <c r="B20" s="179">
        <v>205040</v>
      </c>
      <c r="C20" s="322">
        <f>'附表1-應收預付及應付預收款項明細表'!P44</f>
        <v>0</v>
      </c>
      <c r="D20" s="323"/>
      <c r="E20" s="323"/>
      <c r="F20" s="323"/>
      <c r="G20" s="324"/>
      <c r="H20" s="322">
        <f>'附表1-應收預付及應付預收款項明細表'!Q44</f>
        <v>0</v>
      </c>
      <c r="I20" s="323"/>
      <c r="J20" s="323"/>
      <c r="K20" s="323"/>
      <c r="L20" s="421"/>
      <c r="M20" s="230" t="str">
        <f>IF(AND(C20=0,H20=0),"0.0",+((C20/H20)-1)*100)</f>
        <v>0.0</v>
      </c>
      <c r="N20" s="448"/>
      <c r="O20" s="449"/>
      <c r="P20" s="449"/>
      <c r="Q20" s="449"/>
      <c r="R20" s="450"/>
    </row>
    <row r="21" spans="1:18" ht="26.1" customHeight="1" thickBot="1" x14ac:dyDescent="0.35">
      <c r="A21" s="169" t="s">
        <v>106</v>
      </c>
      <c r="B21" s="180">
        <v>205050</v>
      </c>
      <c r="C21" s="455">
        <f>'附表1-應收預付及應付預收款項明細表'!P52</f>
        <v>0</v>
      </c>
      <c r="D21" s="456"/>
      <c r="E21" s="456"/>
      <c r="F21" s="456"/>
      <c r="G21" s="457"/>
      <c r="H21" s="455">
        <f>'附表1-應收預付及應付預收款項明細表'!Q52</f>
        <v>0</v>
      </c>
      <c r="I21" s="456"/>
      <c r="J21" s="456"/>
      <c r="K21" s="456"/>
      <c r="L21" s="458"/>
      <c r="M21" s="230" t="str">
        <f>IF(AND(C21=0,H21=0),"0.0",+((C21/H21)-1)*100)</f>
        <v>0.0</v>
      </c>
      <c r="N21" s="451"/>
      <c r="O21" s="452"/>
      <c r="P21" s="452"/>
      <c r="Q21" s="452"/>
      <c r="R21" s="453"/>
    </row>
    <row r="22" spans="1:18" ht="35.25" customHeight="1" x14ac:dyDescent="0.3">
      <c r="A22" s="63" t="s">
        <v>16</v>
      </c>
      <c r="B22" s="181">
        <v>206000</v>
      </c>
      <c r="C22" s="2"/>
      <c r="D22" s="1"/>
      <c r="E22" s="1"/>
      <c r="F22" s="1"/>
      <c r="G22" s="213">
        <f t="shared" ref="G22:G34" si="0">SUM(C22:F22)</f>
        <v>0</v>
      </c>
      <c r="H22" s="2"/>
      <c r="I22" s="1"/>
      <c r="J22" s="1"/>
      <c r="K22" s="1"/>
      <c r="L22" s="213">
        <f t="shared" ref="L22:L34" si="1">SUM(H22:K22)</f>
        <v>0</v>
      </c>
      <c r="M22" s="137" t="str">
        <f t="shared" ref="M22:M34" si="2">IF(AND(G22=0,L22=0),"0.0",+((G22/L22)-1)*100)</f>
        <v>0.0</v>
      </c>
      <c r="N22" s="454" t="s">
        <v>222</v>
      </c>
      <c r="O22" s="391"/>
      <c r="P22" s="391"/>
      <c r="Q22" s="391"/>
      <c r="R22" s="392"/>
    </row>
    <row r="23" spans="1:18" ht="26.1" customHeight="1" x14ac:dyDescent="0.3">
      <c r="A23" s="65" t="s">
        <v>17</v>
      </c>
      <c r="B23" s="182">
        <v>207000</v>
      </c>
      <c r="C23" s="2"/>
      <c r="D23" s="1"/>
      <c r="E23" s="1"/>
      <c r="F23" s="1"/>
      <c r="G23" s="213">
        <f t="shared" si="0"/>
        <v>0</v>
      </c>
      <c r="H23" s="2"/>
      <c r="I23" s="1"/>
      <c r="J23" s="1"/>
      <c r="K23" s="1"/>
      <c r="L23" s="213">
        <f t="shared" si="1"/>
        <v>0</v>
      </c>
      <c r="M23" s="137" t="str">
        <f t="shared" si="2"/>
        <v>0.0</v>
      </c>
      <c r="N23" s="442" t="s">
        <v>223</v>
      </c>
      <c r="O23" s="372"/>
      <c r="P23" s="372"/>
      <c r="Q23" s="372"/>
      <c r="R23" s="373"/>
    </row>
    <row r="24" spans="1:18" ht="30.75" customHeight="1" x14ac:dyDescent="0.3">
      <c r="A24" s="65" t="s">
        <v>18</v>
      </c>
      <c r="B24" s="182">
        <v>208000</v>
      </c>
      <c r="C24" s="2"/>
      <c r="D24" s="1"/>
      <c r="E24" s="1"/>
      <c r="F24" s="1"/>
      <c r="G24" s="213">
        <f t="shared" si="0"/>
        <v>0</v>
      </c>
      <c r="H24" s="2"/>
      <c r="I24" s="1"/>
      <c r="J24" s="1"/>
      <c r="K24" s="1"/>
      <c r="L24" s="213">
        <f t="shared" si="1"/>
        <v>0</v>
      </c>
      <c r="M24" s="137" t="str">
        <f t="shared" si="2"/>
        <v>0.0</v>
      </c>
      <c r="N24" s="442" t="s">
        <v>224</v>
      </c>
      <c r="O24" s="372"/>
      <c r="P24" s="372"/>
      <c r="Q24" s="372"/>
      <c r="R24" s="373"/>
    </row>
    <row r="25" spans="1:18" ht="26.1" customHeight="1" x14ac:dyDescent="0.3">
      <c r="A25" s="64" t="s">
        <v>77</v>
      </c>
      <c r="B25" s="182">
        <v>209000</v>
      </c>
      <c r="C25" s="2"/>
      <c r="D25" s="1"/>
      <c r="E25" s="1"/>
      <c r="F25" s="1"/>
      <c r="G25" s="213">
        <f t="shared" si="0"/>
        <v>0</v>
      </c>
      <c r="H25" s="2"/>
      <c r="I25" s="1"/>
      <c r="J25" s="1"/>
      <c r="K25" s="1"/>
      <c r="L25" s="213">
        <f t="shared" si="1"/>
        <v>0</v>
      </c>
      <c r="M25" s="137" t="str">
        <f t="shared" si="2"/>
        <v>0.0</v>
      </c>
      <c r="N25" s="442" t="s">
        <v>225</v>
      </c>
      <c r="O25" s="372"/>
      <c r="P25" s="372"/>
      <c r="Q25" s="372"/>
      <c r="R25" s="373"/>
    </row>
    <row r="26" spans="1:18" ht="26.1" customHeight="1" x14ac:dyDescent="0.3">
      <c r="A26" s="64" t="s">
        <v>141</v>
      </c>
      <c r="B26" s="182">
        <v>210000</v>
      </c>
      <c r="C26" s="2"/>
      <c r="D26" s="1"/>
      <c r="E26" s="1"/>
      <c r="F26" s="1"/>
      <c r="G26" s="213">
        <f t="shared" si="0"/>
        <v>0</v>
      </c>
      <c r="H26" s="2"/>
      <c r="I26" s="1"/>
      <c r="J26" s="1"/>
      <c r="K26" s="1"/>
      <c r="L26" s="213">
        <f t="shared" si="1"/>
        <v>0</v>
      </c>
      <c r="M26" s="137" t="str">
        <f t="shared" si="2"/>
        <v>0.0</v>
      </c>
      <c r="N26" s="442" t="s">
        <v>226</v>
      </c>
      <c r="O26" s="372"/>
      <c r="P26" s="372"/>
      <c r="Q26" s="372"/>
      <c r="R26" s="373"/>
    </row>
    <row r="27" spans="1:18" ht="33" customHeight="1" x14ac:dyDescent="0.3">
      <c r="A27" s="67" t="s">
        <v>93</v>
      </c>
      <c r="B27" s="182">
        <v>211000</v>
      </c>
      <c r="C27" s="2"/>
      <c r="D27" s="1"/>
      <c r="E27" s="1"/>
      <c r="F27" s="1"/>
      <c r="G27" s="213">
        <f t="shared" si="0"/>
        <v>0</v>
      </c>
      <c r="H27" s="2"/>
      <c r="I27" s="1"/>
      <c r="J27" s="1"/>
      <c r="K27" s="1"/>
      <c r="L27" s="213">
        <f t="shared" si="1"/>
        <v>0</v>
      </c>
      <c r="M27" s="137" t="str">
        <f t="shared" si="2"/>
        <v>0.0</v>
      </c>
      <c r="N27" s="442" t="s">
        <v>227</v>
      </c>
      <c r="O27" s="372"/>
      <c r="P27" s="372"/>
      <c r="Q27" s="372"/>
      <c r="R27" s="373"/>
    </row>
    <row r="28" spans="1:18" ht="26.1" customHeight="1" x14ac:dyDescent="0.3">
      <c r="A28" s="65" t="s">
        <v>19</v>
      </c>
      <c r="B28" s="182">
        <v>212000</v>
      </c>
      <c r="C28" s="2"/>
      <c r="D28" s="1"/>
      <c r="E28" s="1"/>
      <c r="F28" s="1"/>
      <c r="G28" s="213">
        <f t="shared" si="0"/>
        <v>0</v>
      </c>
      <c r="H28" s="2"/>
      <c r="I28" s="1"/>
      <c r="J28" s="1"/>
      <c r="K28" s="1"/>
      <c r="L28" s="213">
        <f t="shared" si="1"/>
        <v>0</v>
      </c>
      <c r="M28" s="137" t="str">
        <f t="shared" si="2"/>
        <v>0.0</v>
      </c>
      <c r="N28" s="442" t="s">
        <v>228</v>
      </c>
      <c r="O28" s="372"/>
      <c r="P28" s="372"/>
      <c r="Q28" s="372"/>
      <c r="R28" s="373"/>
    </row>
    <row r="29" spans="1:18" ht="26.1" customHeight="1" x14ac:dyDescent="0.3">
      <c r="A29" s="68" t="s">
        <v>78</v>
      </c>
      <c r="B29" s="183">
        <v>213000</v>
      </c>
      <c r="C29" s="2"/>
      <c r="D29" s="1"/>
      <c r="E29" s="1"/>
      <c r="F29" s="1"/>
      <c r="G29" s="213">
        <f t="shared" si="0"/>
        <v>0</v>
      </c>
      <c r="H29" s="2"/>
      <c r="I29" s="1"/>
      <c r="J29" s="1"/>
      <c r="K29" s="1"/>
      <c r="L29" s="213">
        <f t="shared" si="1"/>
        <v>0</v>
      </c>
      <c r="M29" s="137" t="str">
        <f t="shared" si="2"/>
        <v>0.0</v>
      </c>
      <c r="N29" s="442" t="s">
        <v>229</v>
      </c>
      <c r="O29" s="372"/>
      <c r="P29" s="372"/>
      <c r="Q29" s="372"/>
      <c r="R29" s="373"/>
    </row>
    <row r="30" spans="1:18" ht="26.1" customHeight="1" x14ac:dyDescent="0.3">
      <c r="A30" s="68" t="s">
        <v>81</v>
      </c>
      <c r="B30" s="183">
        <v>214000</v>
      </c>
      <c r="C30" s="2"/>
      <c r="D30" s="1"/>
      <c r="E30" s="1"/>
      <c r="F30" s="1"/>
      <c r="G30" s="213">
        <f t="shared" si="0"/>
        <v>0</v>
      </c>
      <c r="H30" s="2"/>
      <c r="I30" s="1"/>
      <c r="J30" s="1"/>
      <c r="K30" s="1"/>
      <c r="L30" s="213">
        <f t="shared" si="1"/>
        <v>0</v>
      </c>
      <c r="M30" s="137" t="str">
        <f t="shared" si="2"/>
        <v>0.0</v>
      </c>
      <c r="N30" s="442" t="s">
        <v>230</v>
      </c>
      <c r="O30" s="372"/>
      <c r="P30" s="372"/>
      <c r="Q30" s="372"/>
      <c r="R30" s="373"/>
    </row>
    <row r="31" spans="1:18" ht="26.1" customHeight="1" x14ac:dyDescent="0.3">
      <c r="A31" s="68" t="s">
        <v>155</v>
      </c>
      <c r="B31" s="183">
        <v>215000</v>
      </c>
      <c r="C31" s="2"/>
      <c r="D31" s="1"/>
      <c r="E31" s="1"/>
      <c r="F31" s="1"/>
      <c r="G31" s="213">
        <f t="shared" si="0"/>
        <v>0</v>
      </c>
      <c r="H31" s="2"/>
      <c r="I31" s="1"/>
      <c r="J31" s="1"/>
      <c r="K31" s="1"/>
      <c r="L31" s="213">
        <f t="shared" si="1"/>
        <v>0</v>
      </c>
      <c r="M31" s="137" t="str">
        <f t="shared" si="2"/>
        <v>0.0</v>
      </c>
      <c r="N31" s="442" t="s">
        <v>230</v>
      </c>
      <c r="O31" s="372"/>
      <c r="P31" s="372"/>
      <c r="Q31" s="372"/>
      <c r="R31" s="373"/>
    </row>
    <row r="32" spans="1:18" ht="26.1" customHeight="1" x14ac:dyDescent="0.3">
      <c r="A32" s="64" t="s">
        <v>258</v>
      </c>
      <c r="B32" s="183">
        <v>216000</v>
      </c>
      <c r="C32" s="2"/>
      <c r="D32" s="1"/>
      <c r="E32" s="1"/>
      <c r="F32" s="1"/>
      <c r="G32" s="213">
        <f t="shared" si="0"/>
        <v>0</v>
      </c>
      <c r="H32" s="2"/>
      <c r="I32" s="1"/>
      <c r="J32" s="1"/>
      <c r="K32" s="1"/>
      <c r="L32" s="213">
        <f t="shared" si="1"/>
        <v>0</v>
      </c>
      <c r="M32" s="137" t="str">
        <f t="shared" si="2"/>
        <v>0.0</v>
      </c>
      <c r="N32" s="442" t="s">
        <v>230</v>
      </c>
      <c r="O32" s="372"/>
      <c r="P32" s="372"/>
      <c r="Q32" s="372"/>
      <c r="R32" s="373"/>
    </row>
    <row r="33" spans="1:18" ht="26.1" customHeight="1" x14ac:dyDescent="0.3">
      <c r="A33" s="66" t="s">
        <v>20</v>
      </c>
      <c r="B33" s="183">
        <v>217000</v>
      </c>
      <c r="C33" s="2"/>
      <c r="D33" s="1"/>
      <c r="E33" s="1"/>
      <c r="F33" s="1"/>
      <c r="G33" s="213">
        <f t="shared" si="0"/>
        <v>0</v>
      </c>
      <c r="H33" s="2"/>
      <c r="I33" s="1"/>
      <c r="J33" s="1"/>
      <c r="K33" s="1"/>
      <c r="L33" s="213">
        <f t="shared" si="1"/>
        <v>0</v>
      </c>
      <c r="M33" s="137" t="str">
        <f t="shared" si="2"/>
        <v>0.0</v>
      </c>
      <c r="N33" s="442" t="s">
        <v>230</v>
      </c>
      <c r="O33" s="372"/>
      <c r="P33" s="372"/>
      <c r="Q33" s="372"/>
      <c r="R33" s="373"/>
    </row>
    <row r="34" spans="1:18" ht="30" customHeight="1" x14ac:dyDescent="0.3">
      <c r="A34" s="232" t="s">
        <v>21</v>
      </c>
      <c r="B34" s="233">
        <v>218000</v>
      </c>
      <c r="C34" s="216"/>
      <c r="D34" s="217"/>
      <c r="E34" s="217"/>
      <c r="F34" s="217"/>
      <c r="G34" s="227">
        <f t="shared" si="0"/>
        <v>0</v>
      </c>
      <c r="H34" s="216"/>
      <c r="I34" s="217"/>
      <c r="J34" s="217"/>
      <c r="K34" s="217"/>
      <c r="L34" s="227">
        <f t="shared" si="1"/>
        <v>0</v>
      </c>
      <c r="M34" s="234" t="str">
        <f t="shared" si="2"/>
        <v>0.0</v>
      </c>
      <c r="N34" s="443" t="s">
        <v>231</v>
      </c>
      <c r="O34" s="382"/>
      <c r="P34" s="382"/>
      <c r="Q34" s="382"/>
      <c r="R34" s="383"/>
    </row>
    <row r="35" spans="1:18" ht="26.1" customHeight="1" x14ac:dyDescent="0.3">
      <c r="A35" s="231" t="s">
        <v>54</v>
      </c>
      <c r="B35" s="181">
        <v>300000</v>
      </c>
      <c r="C35" s="322">
        <f>+C36+G42</f>
        <v>0</v>
      </c>
      <c r="D35" s="323"/>
      <c r="E35" s="323"/>
      <c r="F35" s="323"/>
      <c r="G35" s="324"/>
      <c r="H35" s="322">
        <f>+H36+L42</f>
        <v>0</v>
      </c>
      <c r="I35" s="323"/>
      <c r="J35" s="323"/>
      <c r="K35" s="323"/>
      <c r="L35" s="324"/>
      <c r="M35" s="137" t="str">
        <f>IF(AND(C35=0,H35=0),"0.0",+((C35/H35)-1)*100)</f>
        <v>0.0</v>
      </c>
      <c r="N35" s="441" t="s">
        <v>232</v>
      </c>
      <c r="O35" s="379"/>
      <c r="P35" s="379"/>
      <c r="Q35" s="379"/>
      <c r="R35" s="380"/>
    </row>
    <row r="36" spans="1:18" ht="26.1" customHeight="1" x14ac:dyDescent="0.3">
      <c r="A36" s="63" t="s">
        <v>22</v>
      </c>
      <c r="B36" s="181">
        <v>301000</v>
      </c>
      <c r="C36" s="322">
        <f>SUM(G37:G41)</f>
        <v>0</v>
      </c>
      <c r="D36" s="323"/>
      <c r="E36" s="323"/>
      <c r="F36" s="323"/>
      <c r="G36" s="324"/>
      <c r="H36" s="322">
        <f>SUM(L37:L41)</f>
        <v>0</v>
      </c>
      <c r="I36" s="323"/>
      <c r="J36" s="323"/>
      <c r="K36" s="323"/>
      <c r="L36" s="324"/>
      <c r="M36" s="137" t="str">
        <f>IF(AND(C36=0,H36=0),"0.0",+((C36/H36)-1)*100)</f>
        <v>0.0</v>
      </c>
      <c r="N36" s="443" t="s">
        <v>233</v>
      </c>
      <c r="O36" s="382"/>
      <c r="P36" s="382"/>
      <c r="Q36" s="382"/>
      <c r="R36" s="383"/>
    </row>
    <row r="37" spans="1:18" ht="26.1" customHeight="1" x14ac:dyDescent="0.3">
      <c r="A37" s="167" t="s">
        <v>102</v>
      </c>
      <c r="B37" s="179">
        <v>301010</v>
      </c>
      <c r="C37" s="2"/>
      <c r="D37" s="1"/>
      <c r="E37" s="1"/>
      <c r="F37" s="1"/>
      <c r="G37" s="213">
        <f t="shared" ref="G37:G42" si="3">SUM(C37:F37)</f>
        <v>0</v>
      </c>
      <c r="H37" s="2"/>
      <c r="I37" s="1"/>
      <c r="J37" s="1"/>
      <c r="K37" s="1"/>
      <c r="L37" s="213">
        <f t="shared" ref="L37:L42" si="4">SUM(H37:K37)</f>
        <v>0</v>
      </c>
      <c r="M37" s="137" t="str">
        <f t="shared" ref="M37:M42" si="5">IF(AND(G37=0,L37=0),"0.0",+((G37/L37)-1)*100)</f>
        <v>0.0</v>
      </c>
      <c r="N37" s="439"/>
      <c r="O37" s="439"/>
      <c r="P37" s="439"/>
      <c r="Q37" s="439"/>
      <c r="R37" s="439"/>
    </row>
    <row r="38" spans="1:18" ht="26.1" customHeight="1" x14ac:dyDescent="0.3">
      <c r="A38" s="167" t="s">
        <v>103</v>
      </c>
      <c r="B38" s="179">
        <v>301020</v>
      </c>
      <c r="C38" s="2"/>
      <c r="D38" s="1"/>
      <c r="E38" s="1"/>
      <c r="F38" s="1"/>
      <c r="G38" s="213">
        <f t="shared" si="3"/>
        <v>0</v>
      </c>
      <c r="H38" s="2"/>
      <c r="I38" s="1"/>
      <c r="J38" s="1"/>
      <c r="K38" s="1"/>
      <c r="L38" s="213">
        <f t="shared" si="4"/>
        <v>0</v>
      </c>
      <c r="M38" s="137" t="str">
        <f t="shared" si="5"/>
        <v>0.0</v>
      </c>
      <c r="N38" s="439"/>
      <c r="O38" s="439"/>
      <c r="P38" s="439"/>
      <c r="Q38" s="439"/>
      <c r="R38" s="439"/>
    </row>
    <row r="39" spans="1:18" ht="26.1" customHeight="1" x14ac:dyDescent="0.3">
      <c r="A39" s="167" t="s">
        <v>104</v>
      </c>
      <c r="B39" s="179">
        <v>301030</v>
      </c>
      <c r="C39" s="2"/>
      <c r="D39" s="1"/>
      <c r="E39" s="1"/>
      <c r="F39" s="1"/>
      <c r="G39" s="213">
        <f t="shared" si="3"/>
        <v>0</v>
      </c>
      <c r="H39" s="2"/>
      <c r="I39" s="1"/>
      <c r="J39" s="1"/>
      <c r="K39" s="1"/>
      <c r="L39" s="213">
        <f t="shared" si="4"/>
        <v>0</v>
      </c>
      <c r="M39" s="137" t="str">
        <f t="shared" si="5"/>
        <v>0.0</v>
      </c>
      <c r="N39" s="439"/>
      <c r="O39" s="439"/>
      <c r="P39" s="439"/>
      <c r="Q39" s="439"/>
      <c r="R39" s="439"/>
    </row>
    <row r="40" spans="1:18" ht="26.1" customHeight="1" x14ac:dyDescent="0.3">
      <c r="A40" s="167" t="s">
        <v>105</v>
      </c>
      <c r="B40" s="179">
        <v>301040</v>
      </c>
      <c r="C40" s="2"/>
      <c r="D40" s="1"/>
      <c r="E40" s="1"/>
      <c r="F40" s="1"/>
      <c r="G40" s="213">
        <f t="shared" si="3"/>
        <v>0</v>
      </c>
      <c r="H40" s="2"/>
      <c r="I40" s="1"/>
      <c r="J40" s="1"/>
      <c r="K40" s="1"/>
      <c r="L40" s="213">
        <f t="shared" si="4"/>
        <v>0</v>
      </c>
      <c r="M40" s="137" t="str">
        <f t="shared" si="5"/>
        <v>0.0</v>
      </c>
      <c r="N40" s="439"/>
      <c r="O40" s="439"/>
      <c r="P40" s="439"/>
      <c r="Q40" s="439"/>
      <c r="R40" s="439"/>
    </row>
    <row r="41" spans="1:18" ht="26.1" customHeight="1" x14ac:dyDescent="0.3">
      <c r="A41" s="167" t="s">
        <v>106</v>
      </c>
      <c r="B41" s="179">
        <v>301050</v>
      </c>
      <c r="C41" s="2"/>
      <c r="D41" s="1"/>
      <c r="E41" s="1"/>
      <c r="F41" s="1"/>
      <c r="G41" s="213">
        <f t="shared" si="3"/>
        <v>0</v>
      </c>
      <c r="H41" s="2"/>
      <c r="I41" s="1"/>
      <c r="J41" s="1"/>
      <c r="K41" s="1"/>
      <c r="L41" s="213">
        <f t="shared" si="4"/>
        <v>0</v>
      </c>
      <c r="M41" s="137" t="str">
        <f t="shared" si="5"/>
        <v>0.0</v>
      </c>
      <c r="N41" s="439"/>
      <c r="O41" s="439"/>
      <c r="P41" s="439"/>
      <c r="Q41" s="439"/>
      <c r="R41" s="439"/>
    </row>
    <row r="42" spans="1:18" ht="50.25" customHeight="1" x14ac:dyDescent="0.3">
      <c r="A42" s="268" t="s">
        <v>55</v>
      </c>
      <c r="B42" s="269">
        <v>302000</v>
      </c>
      <c r="C42" s="2"/>
      <c r="D42" s="1"/>
      <c r="E42" s="1"/>
      <c r="F42" s="1"/>
      <c r="G42" s="213">
        <f t="shared" si="3"/>
        <v>0</v>
      </c>
      <c r="H42" s="2"/>
      <c r="I42" s="1"/>
      <c r="J42" s="1"/>
      <c r="K42" s="1"/>
      <c r="L42" s="213">
        <f t="shared" si="4"/>
        <v>0</v>
      </c>
      <c r="M42" s="140" t="str">
        <f t="shared" si="5"/>
        <v>0.0</v>
      </c>
      <c r="N42" s="459" t="s">
        <v>234</v>
      </c>
      <c r="O42" s="460"/>
      <c r="P42" s="460"/>
      <c r="Q42" s="460"/>
      <c r="R42" s="460"/>
    </row>
    <row r="43" spans="1:18" ht="26.1" customHeight="1" x14ac:dyDescent="0.3">
      <c r="A43" s="138"/>
      <c r="B43" s="138"/>
      <c r="C43" s="433"/>
      <c r="D43" s="434"/>
      <c r="E43" s="434"/>
      <c r="F43" s="434"/>
      <c r="G43" s="435"/>
      <c r="H43" s="433"/>
      <c r="I43" s="434"/>
      <c r="J43" s="434"/>
      <c r="K43" s="434"/>
      <c r="L43" s="435"/>
      <c r="M43" s="138" t="str">
        <f>IF(OR(C43=0,H43=0),"",+((C43/H43)-1)*100)</f>
        <v/>
      </c>
      <c r="N43" s="439"/>
      <c r="O43" s="439"/>
      <c r="P43" s="439"/>
      <c r="Q43" s="439"/>
      <c r="R43" s="439"/>
    </row>
    <row r="44" spans="1:18" ht="26.1" customHeight="1" x14ac:dyDescent="0.3">
      <c r="A44" s="128" t="s">
        <v>143</v>
      </c>
      <c r="B44" s="129" t="s">
        <v>45</v>
      </c>
      <c r="C44" s="427">
        <f>IF(資產表!C7&lt;&gt;C7+C35,"負債+權益≠資產",C7+C35)</f>
        <v>0</v>
      </c>
      <c r="D44" s="428"/>
      <c r="E44" s="428"/>
      <c r="F44" s="428"/>
      <c r="G44" s="429"/>
      <c r="H44" s="427">
        <f>IF(資產表!H7&lt;&gt;H7+H35,"負債+淨值≠資產",H7+H35)</f>
        <v>0</v>
      </c>
      <c r="I44" s="428"/>
      <c r="J44" s="428"/>
      <c r="K44" s="428"/>
      <c r="L44" s="429"/>
      <c r="M44" s="139" t="str">
        <f>IF(OR(G44=0,L44=0),"",+((G44/L44)-1)*100)</f>
        <v/>
      </c>
      <c r="N44" s="439"/>
      <c r="O44" s="439"/>
      <c r="P44" s="439"/>
      <c r="Q44" s="439"/>
      <c r="R44" s="439"/>
    </row>
    <row r="45" spans="1:18" s="46" customFormat="1" ht="26.1" customHeight="1" x14ac:dyDescent="0.3">
      <c r="A45" s="131" t="s">
        <v>47</v>
      </c>
      <c r="B45" s="130" t="s">
        <v>45</v>
      </c>
      <c r="C45" s="430">
        <f>資產表!C7-('負債表 '!C7+'負債表 '!C35)</f>
        <v>0</v>
      </c>
      <c r="D45" s="431"/>
      <c r="E45" s="431"/>
      <c r="F45" s="431"/>
      <c r="G45" s="432"/>
      <c r="H45" s="430">
        <f>資產表!H7-('負債表 '!H7+'負債表 '!H35)</f>
        <v>0</v>
      </c>
      <c r="I45" s="431"/>
      <c r="J45" s="431"/>
      <c r="K45" s="431"/>
      <c r="L45" s="432"/>
      <c r="M45" s="140" t="str">
        <f>IF(OR(G45=0,L45=0),"",+((G45/L45)-1)*100)</f>
        <v/>
      </c>
      <c r="N45" s="440"/>
      <c r="O45" s="440"/>
      <c r="P45" s="440"/>
      <c r="Q45" s="440"/>
      <c r="R45" s="440"/>
    </row>
    <row r="46" spans="1:18" s="46" customFormat="1" ht="15" customHeight="1" x14ac:dyDescent="0.3">
      <c r="A46" s="114"/>
      <c r="B46" s="115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7"/>
    </row>
    <row r="47" spans="1:18" s="39" customFormat="1" ht="24.9" customHeight="1" x14ac:dyDescent="0.3">
      <c r="A47" s="7" t="s">
        <v>174</v>
      </c>
      <c r="B47" s="437" t="str">
        <f>IF(ISBLANK(資產表!B53),"",資產表!B53)</f>
        <v/>
      </c>
      <c r="C47" s="437"/>
      <c r="D47" s="132" t="str">
        <f>IF(ISBLANK(資產表!D53),"",資產表!D53)</f>
        <v/>
      </c>
      <c r="E47" s="7" t="s">
        <v>175</v>
      </c>
      <c r="F47" s="437" t="str">
        <f>IF(ISBLANK(資產表!F53),"",資產表!F53)</f>
        <v/>
      </c>
      <c r="G47" s="437"/>
      <c r="H47" s="7" t="s">
        <v>4</v>
      </c>
      <c r="I47" s="426" t="str">
        <f>IF(ISBLANK(資產表!I53),"",資產表!I53)</f>
        <v/>
      </c>
      <c r="J47" s="426"/>
      <c r="K47" s="7" t="s">
        <v>251</v>
      </c>
      <c r="L47" s="436" t="str">
        <f>IF(ISBLANK(資產表!L53),"",資產表!L53)</f>
        <v/>
      </c>
      <c r="M47" s="436"/>
    </row>
    <row r="48" spans="1:18" s="17" customFormat="1" ht="11.1" customHeight="1" x14ac:dyDescent="0.3">
      <c r="A48" s="7"/>
      <c r="B48" s="118"/>
      <c r="C48" s="39"/>
      <c r="D48" s="118"/>
      <c r="E48" s="8"/>
      <c r="G48" s="107"/>
      <c r="H48" s="118"/>
      <c r="I48" s="107"/>
      <c r="J48" s="119"/>
      <c r="K48" s="107"/>
      <c r="L48" s="120"/>
      <c r="M48" s="113"/>
    </row>
    <row r="49" spans="1:16" s="13" customFormat="1" ht="24.9" customHeight="1" x14ac:dyDescent="0.3">
      <c r="A49" s="375" t="s">
        <v>265</v>
      </c>
      <c r="B49" s="438"/>
      <c r="C49" s="438"/>
      <c r="D49" s="438"/>
      <c r="E49" s="438"/>
      <c r="F49" s="438"/>
      <c r="G49" s="438"/>
      <c r="H49" s="438"/>
      <c r="I49" s="438"/>
      <c r="J49" s="438"/>
      <c r="K49" s="438"/>
      <c r="L49" s="438"/>
      <c r="M49" s="438"/>
      <c r="N49" s="438"/>
      <c r="O49" s="438"/>
      <c r="P49" s="438"/>
    </row>
  </sheetData>
  <sheetProtection sheet="1"/>
  <mergeCells count="71">
    <mergeCell ref="N34:R34"/>
    <mergeCell ref="N35:R35"/>
    <mergeCell ref="N36:R36"/>
    <mergeCell ref="N24:R24"/>
    <mergeCell ref="N42:R42"/>
    <mergeCell ref="N37:R37"/>
    <mergeCell ref="N38:R38"/>
    <mergeCell ref="N25:R25"/>
    <mergeCell ref="N26:R26"/>
    <mergeCell ref="N27:R27"/>
    <mergeCell ref="N28:R28"/>
    <mergeCell ref="N29:R29"/>
    <mergeCell ref="N39:R39"/>
    <mergeCell ref="N30:R30"/>
    <mergeCell ref="N40:R40"/>
    <mergeCell ref="N41:R41"/>
    <mergeCell ref="N31:R31"/>
    <mergeCell ref="N32:R32"/>
    <mergeCell ref="N33:R33"/>
    <mergeCell ref="N23:R23"/>
    <mergeCell ref="C15:G15"/>
    <mergeCell ref="H20:L20"/>
    <mergeCell ref="C21:G21"/>
    <mergeCell ref="H21:L21"/>
    <mergeCell ref="A49:P49"/>
    <mergeCell ref="N44:R44"/>
    <mergeCell ref="N45:R45"/>
    <mergeCell ref="N43:R43"/>
    <mergeCell ref="N7:R7"/>
    <mergeCell ref="N8:R8"/>
    <mergeCell ref="N9:R9"/>
    <mergeCell ref="N10:R10"/>
    <mergeCell ref="N11:R11"/>
    <mergeCell ref="N12:R12"/>
    <mergeCell ref="N13:R13"/>
    <mergeCell ref="N14:R14"/>
    <mergeCell ref="N15:R15"/>
    <mergeCell ref="A16:R16"/>
    <mergeCell ref="N17:R21"/>
    <mergeCell ref="N22:R22"/>
    <mergeCell ref="A1:M1"/>
    <mergeCell ref="A2:M2"/>
    <mergeCell ref="A3:M3"/>
    <mergeCell ref="I47:J47"/>
    <mergeCell ref="C35:G35"/>
    <mergeCell ref="H35:L35"/>
    <mergeCell ref="C44:G44"/>
    <mergeCell ref="H44:L44"/>
    <mergeCell ref="C45:G45"/>
    <mergeCell ref="H45:L45"/>
    <mergeCell ref="H43:L43"/>
    <mergeCell ref="C43:G43"/>
    <mergeCell ref="L47:M47"/>
    <mergeCell ref="B47:C47"/>
    <mergeCell ref="F47:G47"/>
    <mergeCell ref="H18:L18"/>
    <mergeCell ref="H7:L7"/>
    <mergeCell ref="H5:M5"/>
    <mergeCell ref="B4:C4"/>
    <mergeCell ref="C7:G7"/>
    <mergeCell ref="H36:L36"/>
    <mergeCell ref="H15:L15"/>
    <mergeCell ref="C17:G17"/>
    <mergeCell ref="C18:G18"/>
    <mergeCell ref="C20:G20"/>
    <mergeCell ref="C9:G9"/>
    <mergeCell ref="H9:L9"/>
    <mergeCell ref="C36:G36"/>
    <mergeCell ref="H19:L19"/>
    <mergeCell ref="C19:G19"/>
    <mergeCell ref="H17:L17"/>
  </mergeCells>
  <phoneticPr fontId="2" type="noConversion"/>
  <conditionalFormatting sqref="C7:G7">
    <cfRule type="expression" dxfId="174" priority="48" stopIfTrue="1">
      <formula>ROUNDDOWN(C7,0)-C7&lt;&gt;0</formula>
    </cfRule>
  </conditionalFormatting>
  <conditionalFormatting sqref="H7:L7">
    <cfRule type="expression" dxfId="173" priority="47" stopIfTrue="1">
      <formula>ROUNDDOWN(H7,0)-H7&lt;&gt;0</formula>
    </cfRule>
  </conditionalFormatting>
  <conditionalFormatting sqref="C8">
    <cfRule type="expression" dxfId="172" priority="46" stopIfTrue="1">
      <formula>ROUNDDOWN(C8,0)-C8&lt;&gt;0</formula>
    </cfRule>
  </conditionalFormatting>
  <conditionalFormatting sqref="D8">
    <cfRule type="expression" dxfId="171" priority="45" stopIfTrue="1">
      <formula>ROUNDDOWN(D8,0)-D8&lt;&gt;0</formula>
    </cfRule>
  </conditionalFormatting>
  <conditionalFormatting sqref="E8:F8">
    <cfRule type="expression" dxfId="170" priority="44" stopIfTrue="1">
      <formula>ROUNDDOWN(E8,0)-E8&lt;&gt;0</formula>
    </cfRule>
  </conditionalFormatting>
  <conditionalFormatting sqref="H8">
    <cfRule type="expression" dxfId="169" priority="43" stopIfTrue="1">
      <formula>ROUNDDOWN(H8,0)-H8&lt;&gt;0</formula>
    </cfRule>
  </conditionalFormatting>
  <conditionalFormatting sqref="I8">
    <cfRule type="expression" dxfId="168" priority="42" stopIfTrue="1">
      <formula>ROUNDDOWN(I8,0)-I8&lt;&gt;0</formula>
    </cfRule>
  </conditionalFormatting>
  <conditionalFormatting sqref="J8:K8">
    <cfRule type="expression" dxfId="167" priority="41" stopIfTrue="1">
      <formula>ROUNDDOWN(J8,0)-J8&lt;&gt;0</formula>
    </cfRule>
  </conditionalFormatting>
  <conditionalFormatting sqref="G8">
    <cfRule type="expression" dxfId="166" priority="40" stopIfTrue="1">
      <formula>ROUNDDOWN(G8,0)-G8&lt;&gt;0</formula>
    </cfRule>
  </conditionalFormatting>
  <conditionalFormatting sqref="L8">
    <cfRule type="expression" dxfId="165" priority="39" stopIfTrue="1">
      <formula>ROUNDDOWN(L8,0)-L8&lt;&gt;0</formula>
    </cfRule>
  </conditionalFormatting>
  <conditionalFormatting sqref="C9:G9">
    <cfRule type="expression" dxfId="164" priority="38" stopIfTrue="1">
      <formula>ROUNDDOWN(C9,0)-C9&lt;&gt;0</formula>
    </cfRule>
  </conditionalFormatting>
  <conditionalFormatting sqref="H9:L9">
    <cfRule type="expression" dxfId="163" priority="36" stopIfTrue="1">
      <formula>ROUNDDOWN(H9,0)-H9&lt;&gt;0</formula>
    </cfRule>
  </conditionalFormatting>
  <conditionalFormatting sqref="C15:G15">
    <cfRule type="expression" dxfId="162" priority="35" stopIfTrue="1">
      <formula>ROUNDDOWN(C15,0)-C15&lt;&gt;0</formula>
    </cfRule>
  </conditionalFormatting>
  <conditionalFormatting sqref="H15:L15">
    <cfRule type="expression" dxfId="161" priority="34" stopIfTrue="1">
      <formula>ROUNDDOWN(H15,0)-H15&lt;&gt;0</formula>
    </cfRule>
  </conditionalFormatting>
  <conditionalFormatting sqref="C10:F14">
    <cfRule type="expression" dxfId="160" priority="33" stopIfTrue="1">
      <formula>ROUNDDOWN(C10,0)-C10&lt;&gt;0</formula>
    </cfRule>
  </conditionalFormatting>
  <conditionalFormatting sqref="H10:K14">
    <cfRule type="expression" dxfId="159" priority="32" stopIfTrue="1">
      <formula>ROUNDDOWN(H10,0)-H10&lt;&gt;0</formula>
    </cfRule>
  </conditionalFormatting>
  <conditionalFormatting sqref="C17:G17">
    <cfRule type="expression" dxfId="158" priority="31" stopIfTrue="1">
      <formula>ROUNDDOWN(C17,0)-C17&lt;&gt;0</formula>
    </cfRule>
  </conditionalFormatting>
  <conditionalFormatting sqref="H17:L17">
    <cfRule type="expression" dxfId="157" priority="30" stopIfTrue="1">
      <formula>ROUNDDOWN(H17,0)-H17&lt;&gt;0</formula>
    </cfRule>
  </conditionalFormatting>
  <conditionalFormatting sqref="C18:G21">
    <cfRule type="expression" dxfId="156" priority="29" stopIfTrue="1">
      <formula>ROUNDDOWN(C18,0)-C18&lt;&gt;0</formula>
    </cfRule>
  </conditionalFormatting>
  <conditionalFormatting sqref="H18:L21">
    <cfRule type="expression" dxfId="155" priority="28" stopIfTrue="1">
      <formula>ROUNDDOWN(H18,0)-H18&lt;&gt;0</formula>
    </cfRule>
  </conditionalFormatting>
  <conditionalFormatting sqref="C22:F34">
    <cfRule type="expression" dxfId="154" priority="27" stopIfTrue="1">
      <formula>ROUNDDOWN(C22,0)-C22&lt;&gt;0</formula>
    </cfRule>
  </conditionalFormatting>
  <conditionalFormatting sqref="H22:K34">
    <cfRule type="expression" dxfId="153" priority="26" stopIfTrue="1">
      <formula>ROUNDDOWN(H22,0)-H22&lt;&gt;0</formula>
    </cfRule>
  </conditionalFormatting>
  <conditionalFormatting sqref="G10:G14">
    <cfRule type="expression" dxfId="152" priority="23" stopIfTrue="1">
      <formula>ROUNDDOWN(G10,0)-G10&lt;&gt;0</formula>
    </cfRule>
  </conditionalFormatting>
  <conditionalFormatting sqref="L10:L14">
    <cfRule type="expression" dxfId="151" priority="22" stopIfTrue="1">
      <formula>ROUNDDOWN(L10,0)-L10&lt;&gt;0</formula>
    </cfRule>
  </conditionalFormatting>
  <conditionalFormatting sqref="G23:G34">
    <cfRule type="expression" dxfId="150" priority="21" stopIfTrue="1">
      <formula>ROUNDDOWN(G23,0)-G23&lt;&gt;0</formula>
    </cfRule>
  </conditionalFormatting>
  <conditionalFormatting sqref="G22">
    <cfRule type="expression" dxfId="149" priority="20" stopIfTrue="1">
      <formula>ROUNDDOWN(G22,0)-G22&lt;&gt;0</formula>
    </cfRule>
  </conditionalFormatting>
  <conditionalFormatting sqref="L23:L34">
    <cfRule type="expression" dxfId="148" priority="19" stopIfTrue="1">
      <formula>ROUNDDOWN(L23,0)-L23&lt;&gt;0</formula>
    </cfRule>
  </conditionalFormatting>
  <conditionalFormatting sqref="L22">
    <cfRule type="expression" dxfId="147" priority="18" stopIfTrue="1">
      <formula>ROUNDDOWN(L22,0)-L22&lt;&gt;0</formula>
    </cfRule>
  </conditionalFormatting>
  <conditionalFormatting sqref="C35:G36">
    <cfRule type="expression" dxfId="146" priority="17" stopIfTrue="1">
      <formula>ROUNDDOWN(C35,0)-C35&lt;&gt;0</formula>
    </cfRule>
  </conditionalFormatting>
  <conditionalFormatting sqref="H35:L36">
    <cfRule type="expression" dxfId="145" priority="16" stopIfTrue="1">
      <formula>ROUNDDOWN(H35,0)-H35&lt;&gt;0</formula>
    </cfRule>
  </conditionalFormatting>
  <conditionalFormatting sqref="C37:F42">
    <cfRule type="expression" dxfId="144" priority="15" stopIfTrue="1">
      <formula>ROUNDDOWN(C37,0)-C37&lt;&gt;0</formula>
    </cfRule>
  </conditionalFormatting>
  <conditionalFormatting sqref="G37:G41">
    <cfRule type="expression" dxfId="143" priority="14" stopIfTrue="1">
      <formula>ROUNDDOWN(G37,0)-G37&lt;&gt;0</formula>
    </cfRule>
  </conditionalFormatting>
  <conditionalFormatting sqref="H37:K42">
    <cfRule type="expression" dxfId="142" priority="13" stopIfTrue="1">
      <formula>ROUNDDOWN(H37,0)-H37&lt;&gt;0</formula>
    </cfRule>
  </conditionalFormatting>
  <conditionalFormatting sqref="L37:L42">
    <cfRule type="expression" dxfId="141" priority="12" stopIfTrue="1">
      <formula>ROUNDDOWN(L37,0)-L37&lt;&gt;0</formula>
    </cfRule>
  </conditionalFormatting>
  <conditionalFormatting sqref="G42">
    <cfRule type="expression" dxfId="140" priority="11" stopIfTrue="1">
      <formula>ROUNDDOWN(G42,0)-G42&lt;&gt;0</formula>
    </cfRule>
  </conditionalFormatting>
  <conditionalFormatting sqref="C44:G44">
    <cfRule type="expression" dxfId="139" priority="8" stopIfTrue="1">
      <formula>"資產表!C7&lt;&gt;C7+C35"</formula>
    </cfRule>
    <cfRule type="expression" dxfId="138" priority="9" stopIfTrue="1">
      <formula>"負債+權益≠資產"</formula>
    </cfRule>
    <cfRule type="expression" dxfId="137" priority="10" stopIfTrue="1">
      <formula>"資產表!C7&lt;&gt;C7+C35"</formula>
    </cfRule>
  </conditionalFormatting>
  <conditionalFormatting sqref="C45:G45">
    <cfRule type="cellIs" dxfId="136" priority="4" stopIfTrue="1" operator="lessThan">
      <formula>0</formula>
    </cfRule>
    <cfRule type="cellIs" dxfId="135" priority="5" stopIfTrue="1" operator="greaterThan">
      <formula>0</formula>
    </cfRule>
  </conditionalFormatting>
  <conditionalFormatting sqref="H45:L45">
    <cfRule type="cellIs" dxfId="134" priority="2" stopIfTrue="1" operator="lessThan">
      <formula>0</formula>
    </cfRule>
    <cfRule type="cellIs" dxfId="133" priority="3" stopIfTrue="1" operator="greaterThan">
      <formula>0</formula>
    </cfRule>
  </conditionalFormatting>
  <printOptions horizontalCentered="1"/>
  <pageMargins left="0" right="0" top="0.78740157480314965" bottom="0.19685039370078741" header="7.874015748031496E-2" footer="0"/>
  <pageSetup paperSize="8" scale="67" orientation="portrait" r:id="rId1"/>
  <headerFooter alignWithMargins="0"/>
  <ignoredErrors>
    <ignoredError sqref="G40:G41 G37:G39 G8 G10:G14 G22:G34" formulaRange="1"/>
  </ignoredErrors>
  <drawing r:id="rId2"/>
  <legacyDrawing r:id="rId3"/>
  <oleObjects>
    <mc:AlternateContent xmlns:mc="http://schemas.openxmlformats.org/markup-compatibility/2006">
      <mc:Choice Requires="x14">
        <oleObject progId="Word.Document.8" shapeId="2771" r:id="rId4">
          <objectPr defaultSize="0" r:id="rId5">
            <anchor>
              <from>
                <xdr:col>14</xdr:col>
                <xdr:colOff>487680</xdr:colOff>
                <xdr:row>0</xdr:row>
                <xdr:rowOff>121920</xdr:rowOff>
              </from>
              <to>
                <xdr:col>17</xdr:col>
                <xdr:colOff>1249680</xdr:colOff>
                <xdr:row>2</xdr:row>
                <xdr:rowOff>525780</xdr:rowOff>
              </to>
            </anchor>
          </objectPr>
        </oleObject>
      </mc:Choice>
      <mc:Fallback>
        <oleObject progId="Word.Document.8" shapeId="2771" r:id="rId4"/>
      </mc:Fallback>
    </mc:AlternateContent>
    <mc:AlternateContent xmlns:mc="http://schemas.openxmlformats.org/markup-compatibility/2006">
      <mc:Choice Requires="x14">
        <oleObject progId="Word.Document.8" shapeId="30947" r:id="rId6">
          <objectPr defaultSize="0" autoPict="0" r:id="rId7">
            <anchor moveWithCells="1" sizeWithCells="1">
              <from>
                <xdr:col>0</xdr:col>
                <xdr:colOff>7620</xdr:colOff>
                <xdr:row>0</xdr:row>
                <xdr:rowOff>68580</xdr:rowOff>
              </from>
              <to>
                <xdr:col>1</xdr:col>
                <xdr:colOff>7620</xdr:colOff>
                <xdr:row>2</xdr:row>
                <xdr:rowOff>685800</xdr:rowOff>
              </to>
            </anchor>
          </objectPr>
        </oleObject>
      </mc:Choice>
      <mc:Fallback>
        <oleObject progId="Word.Document.8" shapeId="30947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54"/>
  <sheetViews>
    <sheetView showGridLines="0" zoomScale="80" zoomScaleNormal="80" workbookViewId="0">
      <selection activeCell="O13" sqref="O13"/>
    </sheetView>
  </sheetViews>
  <sheetFormatPr defaultColWidth="9" defaultRowHeight="15.6" x14ac:dyDescent="0.3"/>
  <cols>
    <col min="1" max="1" width="16.44140625" style="87" customWidth="1"/>
    <col min="2" max="2" width="23.6640625" style="80" customWidth="1"/>
    <col min="3" max="4" width="10.6640625" style="80" customWidth="1"/>
    <col min="5" max="5" width="18.6640625" style="80" customWidth="1"/>
    <col min="6" max="7" width="10.6640625" style="80" customWidth="1"/>
    <col min="8" max="9" width="12.6640625" style="88" customWidth="1"/>
    <col min="10" max="10" width="23.6640625" style="80" customWidth="1"/>
    <col min="11" max="12" width="10.6640625" style="80" customWidth="1"/>
    <col min="13" max="13" width="18.6640625" style="80" customWidth="1"/>
    <col min="14" max="15" width="10.6640625" style="80" customWidth="1"/>
    <col min="16" max="17" width="12.6640625" style="88" customWidth="1"/>
    <col min="18" max="16384" width="9" style="25"/>
  </cols>
  <sheetData>
    <row r="1" spans="1:17" s="71" customFormat="1" ht="28.2" x14ac:dyDescent="0.3">
      <c r="A1" s="461" t="s">
        <v>253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</row>
    <row r="2" spans="1:17" s="71" customFormat="1" ht="15" customHeight="1" x14ac:dyDescent="0.3">
      <c r="A2" s="72"/>
      <c r="B2" s="72"/>
      <c r="C2" s="72"/>
      <c r="D2" s="72"/>
      <c r="E2" s="72"/>
      <c r="F2" s="72"/>
      <c r="G2" s="72"/>
      <c r="H2" s="73"/>
      <c r="I2" s="73"/>
      <c r="J2" s="72"/>
      <c r="K2" s="72"/>
      <c r="L2" s="72"/>
      <c r="M2" s="72"/>
      <c r="N2" s="72"/>
      <c r="O2" s="72"/>
      <c r="P2" s="73"/>
      <c r="Q2" s="73"/>
    </row>
    <row r="3" spans="1:17" s="74" customFormat="1" ht="24.9" customHeight="1" x14ac:dyDescent="0.3">
      <c r="A3" s="463" t="s">
        <v>43</v>
      </c>
      <c r="B3" s="464"/>
      <c r="C3" s="464"/>
      <c r="D3" s="464"/>
      <c r="E3" s="464"/>
      <c r="F3" s="464"/>
      <c r="G3" s="464"/>
      <c r="H3" s="464"/>
      <c r="I3" s="465"/>
      <c r="J3" s="465"/>
      <c r="K3" s="465"/>
      <c r="L3" s="465"/>
      <c r="M3" s="465"/>
      <c r="N3" s="465"/>
      <c r="O3" s="465"/>
      <c r="P3" s="466"/>
      <c r="Q3" s="467"/>
    </row>
    <row r="4" spans="1:17" s="78" customFormat="1" ht="15" customHeight="1" x14ac:dyDescent="0.3">
      <c r="A4" s="75"/>
      <c r="B4" s="76"/>
      <c r="C4" s="76"/>
      <c r="D4" s="76"/>
      <c r="E4" s="76"/>
      <c r="F4" s="76"/>
      <c r="G4" s="76"/>
      <c r="H4" s="77"/>
      <c r="I4" s="77"/>
      <c r="J4" s="76"/>
      <c r="K4" s="76"/>
      <c r="L4" s="76"/>
      <c r="M4" s="76"/>
      <c r="N4" s="76"/>
      <c r="O4" s="76"/>
      <c r="P4" s="77"/>
      <c r="Q4" s="77"/>
    </row>
    <row r="5" spans="1:17" s="96" customFormat="1" ht="19.8" x14ac:dyDescent="0.3">
      <c r="A5" s="121" t="s">
        <v>247</v>
      </c>
      <c r="B5" s="299" t="str">
        <f>IF(ISBLANK(資產表!B4),"",資產表!B4)</f>
        <v/>
      </c>
      <c r="C5" s="158"/>
      <c r="D5" s="124"/>
      <c r="E5" s="97"/>
      <c r="F5" s="97"/>
      <c r="G5" s="97"/>
      <c r="H5" s="125"/>
      <c r="I5" s="126"/>
      <c r="J5" s="121"/>
      <c r="K5" s="121"/>
      <c r="L5" s="127"/>
      <c r="M5" s="127"/>
      <c r="N5" s="127"/>
      <c r="P5" s="125"/>
      <c r="Q5" s="123" t="s">
        <v>41</v>
      </c>
    </row>
    <row r="6" spans="1:17" ht="15" customHeight="1" thickBot="1" x14ac:dyDescent="0.35">
      <c r="A6" s="79"/>
      <c r="B6" s="71"/>
      <c r="C6" s="71"/>
      <c r="H6" s="81"/>
      <c r="I6" s="81"/>
      <c r="J6" s="25"/>
      <c r="K6" s="25"/>
      <c r="M6" s="25"/>
      <c r="N6" s="82"/>
      <c r="P6" s="81"/>
      <c r="Q6" s="81"/>
    </row>
    <row r="7" spans="1:17" s="186" customFormat="1" ht="24.9" customHeight="1" x14ac:dyDescent="0.3">
      <c r="A7" s="185" t="s">
        <v>44</v>
      </c>
      <c r="B7" s="468" t="s">
        <v>91</v>
      </c>
      <c r="C7" s="469"/>
      <c r="D7" s="470"/>
      <c r="E7" s="468" t="s">
        <v>85</v>
      </c>
      <c r="F7" s="469"/>
      <c r="G7" s="469"/>
      <c r="H7" s="474" t="s">
        <v>23</v>
      </c>
      <c r="I7" s="475"/>
      <c r="J7" s="478" t="s">
        <v>90</v>
      </c>
      <c r="K7" s="469"/>
      <c r="L7" s="470"/>
      <c r="M7" s="480" t="s">
        <v>86</v>
      </c>
      <c r="N7" s="481"/>
      <c r="O7" s="481"/>
      <c r="P7" s="474" t="s">
        <v>23</v>
      </c>
      <c r="Q7" s="475"/>
    </row>
    <row r="8" spans="1:17" s="188" customFormat="1" ht="29.1" customHeight="1" thickBot="1" x14ac:dyDescent="0.35">
      <c r="A8" s="187"/>
      <c r="B8" s="471"/>
      <c r="C8" s="472"/>
      <c r="D8" s="473"/>
      <c r="E8" s="471"/>
      <c r="F8" s="472"/>
      <c r="G8" s="472"/>
      <c r="H8" s="476"/>
      <c r="I8" s="477"/>
      <c r="J8" s="479"/>
      <c r="K8" s="472"/>
      <c r="L8" s="473"/>
      <c r="M8" s="482"/>
      <c r="N8" s="483"/>
      <c r="O8" s="483"/>
      <c r="P8" s="476"/>
      <c r="Q8" s="477"/>
    </row>
    <row r="9" spans="1:17" s="190" customFormat="1" ht="24.9" customHeight="1" x14ac:dyDescent="0.3">
      <c r="A9" s="302" t="s">
        <v>256</v>
      </c>
      <c r="B9" s="189" t="s">
        <v>255</v>
      </c>
      <c r="C9" s="184" t="s">
        <v>269</v>
      </c>
      <c r="D9" s="184" t="s">
        <v>263</v>
      </c>
      <c r="E9" s="189" t="s">
        <v>255</v>
      </c>
      <c r="F9" s="184" t="s">
        <v>269</v>
      </c>
      <c r="G9" s="184" t="s">
        <v>263</v>
      </c>
      <c r="H9" s="275" t="s">
        <v>269</v>
      </c>
      <c r="I9" s="275" t="s">
        <v>263</v>
      </c>
      <c r="J9" s="303" t="s">
        <v>255</v>
      </c>
      <c r="K9" s="184" t="s">
        <v>269</v>
      </c>
      <c r="L9" s="184" t="s">
        <v>263</v>
      </c>
      <c r="M9" s="189" t="s">
        <v>255</v>
      </c>
      <c r="N9" s="184" t="s">
        <v>269</v>
      </c>
      <c r="O9" s="184" t="s">
        <v>263</v>
      </c>
      <c r="P9" s="275" t="s">
        <v>269</v>
      </c>
      <c r="Q9" s="275" t="s">
        <v>263</v>
      </c>
    </row>
    <row r="10" spans="1:17" x14ac:dyDescent="0.3">
      <c r="A10" s="485" t="s">
        <v>137</v>
      </c>
      <c r="B10" s="142" t="s">
        <v>56</v>
      </c>
      <c r="C10" s="143"/>
      <c r="D10" s="143"/>
      <c r="E10" s="141" t="s">
        <v>88</v>
      </c>
      <c r="F10" s="143"/>
      <c r="G10" s="143"/>
      <c r="H10" s="209"/>
      <c r="I10" s="209"/>
      <c r="J10" s="142" t="s">
        <v>48</v>
      </c>
      <c r="K10" s="143"/>
      <c r="L10" s="143"/>
      <c r="M10" s="144" t="s">
        <v>80</v>
      </c>
      <c r="N10" s="143"/>
      <c r="O10" s="276"/>
      <c r="P10" s="282"/>
      <c r="Q10" s="286"/>
    </row>
    <row r="11" spans="1:17" x14ac:dyDescent="0.3">
      <c r="A11" s="486"/>
      <c r="B11" s="145" t="s">
        <v>57</v>
      </c>
      <c r="C11" s="146"/>
      <c r="D11" s="146"/>
      <c r="E11" s="141" t="s">
        <v>89</v>
      </c>
      <c r="F11" s="146"/>
      <c r="G11" s="146"/>
      <c r="H11" s="209"/>
      <c r="I11" s="209"/>
      <c r="J11" s="145" t="s">
        <v>49</v>
      </c>
      <c r="K11" s="146"/>
      <c r="L11" s="146"/>
      <c r="M11" s="141" t="s">
        <v>92</v>
      </c>
      <c r="N11" s="146"/>
      <c r="O11" s="277"/>
      <c r="P11" s="282"/>
      <c r="Q11" s="286"/>
    </row>
    <row r="12" spans="1:17" x14ac:dyDescent="0.3">
      <c r="A12" s="486"/>
      <c r="B12" s="141" t="s">
        <v>26</v>
      </c>
      <c r="C12" s="146"/>
      <c r="D12" s="146"/>
      <c r="E12" s="141" t="s">
        <v>24</v>
      </c>
      <c r="F12" s="146"/>
      <c r="G12" s="146"/>
      <c r="H12" s="209"/>
      <c r="I12" s="209"/>
      <c r="J12" s="141" t="s">
        <v>79</v>
      </c>
      <c r="K12" s="146"/>
      <c r="L12" s="146"/>
      <c r="M12" s="141" t="s">
        <v>25</v>
      </c>
      <c r="N12" s="146"/>
      <c r="O12" s="277"/>
      <c r="P12" s="282"/>
      <c r="Q12" s="286"/>
    </row>
    <row r="13" spans="1:17" x14ac:dyDescent="0.3">
      <c r="A13" s="486"/>
      <c r="B13" s="141" t="s">
        <v>87</v>
      </c>
      <c r="C13" s="146"/>
      <c r="D13" s="146"/>
      <c r="E13" s="141" t="s">
        <v>0</v>
      </c>
      <c r="F13" s="146"/>
      <c r="G13" s="146"/>
      <c r="H13" s="209"/>
      <c r="I13" s="209"/>
      <c r="J13" s="144"/>
      <c r="K13" s="146"/>
      <c r="L13" s="146"/>
      <c r="M13" s="144" t="s">
        <v>50</v>
      </c>
      <c r="N13" s="146"/>
      <c r="O13" s="277"/>
      <c r="P13" s="282"/>
      <c r="Q13" s="286"/>
    </row>
    <row r="14" spans="1:17" x14ac:dyDescent="0.3">
      <c r="A14" s="486"/>
      <c r="B14" s="141"/>
      <c r="C14" s="146"/>
      <c r="D14" s="146"/>
      <c r="E14" s="141"/>
      <c r="F14" s="146"/>
      <c r="G14" s="146"/>
      <c r="H14" s="209"/>
      <c r="I14" s="209"/>
      <c r="J14" s="144"/>
      <c r="K14" s="146"/>
      <c r="L14" s="146"/>
      <c r="M14" s="144" t="s">
        <v>51</v>
      </c>
      <c r="N14" s="146"/>
      <c r="O14" s="277"/>
      <c r="P14" s="282"/>
      <c r="Q14" s="286"/>
    </row>
    <row r="15" spans="1:17" x14ac:dyDescent="0.3">
      <c r="A15" s="486"/>
      <c r="B15" s="141"/>
      <c r="C15" s="146"/>
      <c r="D15" s="146"/>
      <c r="E15" s="141"/>
      <c r="F15" s="146"/>
      <c r="G15" s="146"/>
      <c r="H15" s="209"/>
      <c r="I15" s="209"/>
      <c r="J15" s="141"/>
      <c r="K15" s="146"/>
      <c r="L15" s="146"/>
      <c r="M15" s="141"/>
      <c r="N15" s="146"/>
      <c r="O15" s="277"/>
      <c r="P15" s="282"/>
      <c r="Q15" s="286"/>
    </row>
    <row r="16" spans="1:17" x14ac:dyDescent="0.3">
      <c r="A16" s="486"/>
      <c r="B16" s="145"/>
      <c r="C16" s="146"/>
      <c r="D16" s="146"/>
      <c r="E16" s="141"/>
      <c r="F16" s="146"/>
      <c r="G16" s="146"/>
      <c r="H16" s="209"/>
      <c r="I16" s="209"/>
      <c r="J16" s="149"/>
      <c r="K16" s="146"/>
      <c r="L16" s="146"/>
      <c r="M16" s="150"/>
      <c r="N16" s="146"/>
      <c r="O16" s="277"/>
      <c r="P16" s="282"/>
      <c r="Q16" s="286"/>
    </row>
    <row r="17" spans="1:17" x14ac:dyDescent="0.3">
      <c r="A17" s="486"/>
      <c r="B17" s="144"/>
      <c r="C17" s="147"/>
      <c r="D17" s="147"/>
      <c r="E17" s="151"/>
      <c r="F17" s="147"/>
      <c r="G17" s="147"/>
      <c r="H17" s="209"/>
      <c r="I17" s="209"/>
      <c r="J17" s="152"/>
      <c r="K17" s="147"/>
      <c r="L17" s="147"/>
      <c r="M17" s="151"/>
      <c r="N17" s="147"/>
      <c r="O17" s="278"/>
      <c r="P17" s="282"/>
      <c r="Q17" s="286"/>
    </row>
    <row r="18" spans="1:17" s="21" customFormat="1" x14ac:dyDescent="0.3">
      <c r="A18" s="487"/>
      <c r="B18" s="235" t="s">
        <v>136</v>
      </c>
      <c r="C18" s="236">
        <f>SUM(C10:C17)</f>
        <v>0</v>
      </c>
      <c r="D18" s="236">
        <f>SUM(D10:D17)</f>
        <v>0</v>
      </c>
      <c r="E18" s="235" t="s">
        <v>1</v>
      </c>
      <c r="F18" s="236">
        <f>SUM(F10:F17)</f>
        <v>0</v>
      </c>
      <c r="G18" s="236">
        <f>SUM(G10:G17)</f>
        <v>0</v>
      </c>
      <c r="H18" s="193">
        <f>C18+F18</f>
        <v>0</v>
      </c>
      <c r="I18" s="193">
        <f>D18+G18</f>
        <v>0</v>
      </c>
      <c r="J18" s="194" t="s">
        <v>1</v>
      </c>
      <c r="K18" s="236">
        <f>SUM(K10:K17)</f>
        <v>0</v>
      </c>
      <c r="L18" s="236">
        <f>SUM(L10:L17)</f>
        <v>0</v>
      </c>
      <c r="M18" s="235" t="s">
        <v>1</v>
      </c>
      <c r="N18" s="236">
        <f>SUM(N10:N17)</f>
        <v>0</v>
      </c>
      <c r="O18" s="279">
        <f>SUM(O10:O17)</f>
        <v>0</v>
      </c>
      <c r="P18" s="283">
        <f>K18+N18</f>
        <v>0</v>
      </c>
      <c r="Q18" s="193">
        <f>L18+O18</f>
        <v>0</v>
      </c>
    </row>
    <row r="19" spans="1:17" x14ac:dyDescent="0.3">
      <c r="A19" s="485" t="s">
        <v>27</v>
      </c>
      <c r="B19" s="145" t="s">
        <v>56</v>
      </c>
      <c r="C19" s="150"/>
      <c r="D19" s="150"/>
      <c r="E19" s="141" t="s">
        <v>28</v>
      </c>
      <c r="F19" s="150"/>
      <c r="G19" s="150"/>
      <c r="H19" s="210"/>
      <c r="I19" s="210"/>
      <c r="J19" s="142" t="s">
        <v>48</v>
      </c>
      <c r="K19" s="150"/>
      <c r="L19" s="150"/>
      <c r="M19" s="150" t="s">
        <v>162</v>
      </c>
      <c r="N19" s="150"/>
      <c r="O19" s="280"/>
      <c r="P19" s="284"/>
      <c r="Q19" s="287"/>
    </row>
    <row r="20" spans="1:17" x14ac:dyDescent="0.3">
      <c r="A20" s="486"/>
      <c r="B20" s="145" t="s">
        <v>57</v>
      </c>
      <c r="C20" s="146"/>
      <c r="D20" s="146"/>
      <c r="E20" s="147" t="s">
        <v>239</v>
      </c>
      <c r="F20" s="146"/>
      <c r="G20" s="146"/>
      <c r="H20" s="209"/>
      <c r="I20" s="209"/>
      <c r="J20" s="145" t="s">
        <v>49</v>
      </c>
      <c r="K20" s="146"/>
      <c r="L20" s="146"/>
      <c r="M20" s="141" t="s">
        <v>241</v>
      </c>
      <c r="N20" s="146"/>
      <c r="O20" s="277"/>
      <c r="P20" s="282"/>
      <c r="Q20" s="286"/>
    </row>
    <row r="21" spans="1:17" x14ac:dyDescent="0.3">
      <c r="A21" s="486"/>
      <c r="B21" s="141" t="s">
        <v>58</v>
      </c>
      <c r="C21" s="146"/>
      <c r="D21" s="146"/>
      <c r="E21" s="146" t="s">
        <v>240</v>
      </c>
      <c r="F21" s="146"/>
      <c r="G21" s="146"/>
      <c r="H21" s="209"/>
      <c r="I21" s="209"/>
      <c r="J21" s="141" t="s">
        <v>53</v>
      </c>
      <c r="K21" s="146"/>
      <c r="L21" s="146"/>
      <c r="M21" s="141" t="s">
        <v>242</v>
      </c>
      <c r="N21" s="146"/>
      <c r="O21" s="277"/>
      <c r="P21" s="282"/>
      <c r="Q21" s="286"/>
    </row>
    <row r="22" spans="1:17" x14ac:dyDescent="0.3">
      <c r="A22" s="486"/>
      <c r="B22" s="141" t="s">
        <v>237</v>
      </c>
      <c r="C22" s="146"/>
      <c r="D22" s="146"/>
      <c r="E22" s="147"/>
      <c r="F22" s="146"/>
      <c r="G22" s="146"/>
      <c r="H22" s="209"/>
      <c r="I22" s="209"/>
      <c r="J22" s="146" t="s">
        <v>163</v>
      </c>
      <c r="K22" s="146"/>
      <c r="L22" s="146"/>
      <c r="M22" s="141"/>
      <c r="N22" s="146"/>
      <c r="O22" s="277"/>
      <c r="P22" s="282"/>
      <c r="Q22" s="286"/>
    </row>
    <row r="23" spans="1:17" x14ac:dyDescent="0.3">
      <c r="A23" s="486"/>
      <c r="B23" s="253" t="s">
        <v>156</v>
      </c>
      <c r="C23" s="146"/>
      <c r="D23" s="146"/>
      <c r="E23" s="146"/>
      <c r="F23" s="146"/>
      <c r="G23" s="146"/>
      <c r="H23" s="209"/>
      <c r="I23" s="209"/>
      <c r="J23" s="144" t="s">
        <v>244</v>
      </c>
      <c r="K23" s="146"/>
      <c r="L23" s="146"/>
      <c r="M23" s="146"/>
      <c r="N23" s="146"/>
      <c r="O23" s="277"/>
      <c r="P23" s="282"/>
      <c r="Q23" s="286"/>
    </row>
    <row r="24" spans="1:17" x14ac:dyDescent="0.3">
      <c r="A24" s="486"/>
      <c r="B24" s="154"/>
      <c r="C24" s="146"/>
      <c r="D24" s="146"/>
      <c r="E24" s="146"/>
      <c r="F24" s="146"/>
      <c r="G24" s="146"/>
      <c r="H24" s="209"/>
      <c r="I24" s="209"/>
      <c r="J24" s="153"/>
      <c r="K24" s="146"/>
      <c r="L24" s="146"/>
      <c r="M24" s="141"/>
      <c r="N24" s="146"/>
      <c r="O24" s="277"/>
      <c r="P24" s="282"/>
      <c r="Q24" s="286"/>
    </row>
    <row r="25" spans="1:17" x14ac:dyDescent="0.3">
      <c r="A25" s="486"/>
      <c r="B25" s="146"/>
      <c r="C25" s="146"/>
      <c r="D25" s="146"/>
      <c r="E25" s="146"/>
      <c r="F25" s="146"/>
      <c r="G25" s="146"/>
      <c r="H25" s="209"/>
      <c r="I25" s="209"/>
      <c r="J25" s="153"/>
      <c r="K25" s="146"/>
      <c r="L25" s="146"/>
      <c r="M25" s="146"/>
      <c r="N25" s="146"/>
      <c r="O25" s="277"/>
      <c r="P25" s="282"/>
      <c r="Q25" s="286"/>
    </row>
    <row r="26" spans="1:17" s="21" customFormat="1" x14ac:dyDescent="0.3">
      <c r="A26" s="487"/>
      <c r="B26" s="192" t="s">
        <v>1</v>
      </c>
      <c r="C26" s="236">
        <f>SUM(C19:C25)</f>
        <v>0</v>
      </c>
      <c r="D26" s="236">
        <f>SUM(D19:D25)</f>
        <v>0</v>
      </c>
      <c r="E26" s="192" t="s">
        <v>29</v>
      </c>
      <c r="F26" s="236">
        <f>SUM(F19:F25)</f>
        <v>0</v>
      </c>
      <c r="G26" s="236">
        <f>SUM(G19:G25)</f>
        <v>0</v>
      </c>
      <c r="H26" s="193">
        <f>C26+F26</f>
        <v>0</v>
      </c>
      <c r="I26" s="193">
        <f>D26+G26</f>
        <v>0</v>
      </c>
      <c r="J26" s="194" t="s">
        <v>1</v>
      </c>
      <c r="K26" s="236">
        <f>SUM(K19:K25)</f>
        <v>0</v>
      </c>
      <c r="L26" s="236">
        <f>SUM(L19:L25)</f>
        <v>0</v>
      </c>
      <c r="M26" s="195" t="s">
        <v>1</v>
      </c>
      <c r="N26" s="236">
        <f>SUM(N19:N25)</f>
        <v>0</v>
      </c>
      <c r="O26" s="279">
        <f>SUM(O19:O25)</f>
        <v>0</v>
      </c>
      <c r="P26" s="283">
        <f>K26+N26</f>
        <v>0</v>
      </c>
      <c r="Q26" s="193">
        <f>L26+O26</f>
        <v>0</v>
      </c>
    </row>
    <row r="27" spans="1:17" x14ac:dyDescent="0.3">
      <c r="A27" s="485" t="s">
        <v>30</v>
      </c>
      <c r="B27" s="142" t="s">
        <v>56</v>
      </c>
      <c r="C27" s="146"/>
      <c r="D27" s="146"/>
      <c r="E27" s="142" t="s">
        <v>83</v>
      </c>
      <c r="F27" s="146"/>
      <c r="G27" s="146"/>
      <c r="H27" s="210"/>
      <c r="I27" s="210"/>
      <c r="J27" s="142" t="s">
        <v>48</v>
      </c>
      <c r="K27" s="146"/>
      <c r="L27" s="146"/>
      <c r="M27" s="142" t="s">
        <v>32</v>
      </c>
      <c r="N27" s="146"/>
      <c r="O27" s="277"/>
      <c r="P27" s="284"/>
      <c r="Q27" s="287"/>
    </row>
    <row r="28" spans="1:17" x14ac:dyDescent="0.3">
      <c r="A28" s="486"/>
      <c r="B28" s="145" t="s">
        <v>57</v>
      </c>
      <c r="C28" s="146"/>
      <c r="D28" s="146"/>
      <c r="E28" s="255" t="s">
        <v>158</v>
      </c>
      <c r="F28" s="146"/>
      <c r="G28" s="146"/>
      <c r="H28" s="209"/>
      <c r="I28" s="209"/>
      <c r="J28" s="145" t="s">
        <v>49</v>
      </c>
      <c r="K28" s="146"/>
      <c r="L28" s="146"/>
      <c r="M28" s="144" t="s">
        <v>33</v>
      </c>
      <c r="N28" s="146"/>
      <c r="O28" s="277"/>
      <c r="P28" s="282"/>
      <c r="Q28" s="286"/>
    </row>
    <row r="29" spans="1:17" x14ac:dyDescent="0.3">
      <c r="A29" s="486"/>
      <c r="B29" s="141" t="s">
        <v>58</v>
      </c>
      <c r="C29" s="146"/>
      <c r="D29" s="146"/>
      <c r="E29" s="255" t="s">
        <v>159</v>
      </c>
      <c r="F29" s="146"/>
      <c r="G29" s="146"/>
      <c r="H29" s="209"/>
      <c r="I29" s="209"/>
      <c r="J29" s="153" t="s">
        <v>53</v>
      </c>
      <c r="K29" s="146"/>
      <c r="L29" s="146"/>
      <c r="M29" s="141" t="s">
        <v>243</v>
      </c>
      <c r="N29" s="146"/>
      <c r="O29" s="277"/>
      <c r="P29" s="282"/>
      <c r="Q29" s="286"/>
    </row>
    <row r="30" spans="1:17" x14ac:dyDescent="0.3">
      <c r="A30" s="486"/>
      <c r="B30" s="141" t="s">
        <v>236</v>
      </c>
      <c r="C30" s="146"/>
      <c r="D30" s="146"/>
      <c r="E30" s="146" t="s">
        <v>160</v>
      </c>
      <c r="F30" s="146"/>
      <c r="G30" s="146"/>
      <c r="H30" s="209"/>
      <c r="I30" s="209"/>
      <c r="J30" s="253" t="s">
        <v>157</v>
      </c>
      <c r="K30" s="146"/>
      <c r="L30" s="146"/>
      <c r="M30" s="141" t="s">
        <v>52</v>
      </c>
      <c r="N30" s="146"/>
      <c r="O30" s="277"/>
      <c r="P30" s="282"/>
      <c r="Q30" s="286"/>
    </row>
    <row r="31" spans="1:17" x14ac:dyDescent="0.3">
      <c r="A31" s="486"/>
      <c r="B31" s="141" t="s">
        <v>238</v>
      </c>
      <c r="C31" s="146"/>
      <c r="D31" s="146"/>
      <c r="E31" s="146"/>
      <c r="F31" s="146"/>
      <c r="G31" s="146"/>
      <c r="H31" s="209"/>
      <c r="I31" s="209"/>
      <c r="J31" s="146" t="s">
        <v>163</v>
      </c>
      <c r="K31" s="146"/>
      <c r="L31" s="146"/>
      <c r="M31" s="141"/>
      <c r="N31" s="146"/>
      <c r="O31" s="277"/>
      <c r="P31" s="282"/>
      <c r="Q31" s="286"/>
    </row>
    <row r="32" spans="1:17" x14ac:dyDescent="0.3">
      <c r="A32" s="486"/>
      <c r="B32" s="141" t="s">
        <v>31</v>
      </c>
      <c r="C32" s="146"/>
      <c r="D32" s="146"/>
      <c r="E32" s="141"/>
      <c r="F32" s="146"/>
      <c r="G32" s="146"/>
      <c r="H32" s="209"/>
      <c r="I32" s="209"/>
      <c r="J32" s="144" t="s">
        <v>244</v>
      </c>
      <c r="K32" s="146"/>
      <c r="L32" s="146"/>
      <c r="M32" s="141"/>
      <c r="N32" s="146"/>
      <c r="O32" s="277"/>
      <c r="P32" s="282"/>
      <c r="Q32" s="286"/>
    </row>
    <row r="33" spans="1:17" x14ac:dyDescent="0.3">
      <c r="A33" s="486"/>
      <c r="B33" s="253" t="s">
        <v>156</v>
      </c>
      <c r="C33" s="146"/>
      <c r="D33" s="146"/>
      <c r="E33" s="144"/>
      <c r="F33" s="146"/>
      <c r="G33" s="146"/>
      <c r="H33" s="209"/>
      <c r="I33" s="209"/>
      <c r="J33" s="253"/>
      <c r="K33" s="146"/>
      <c r="L33" s="146"/>
      <c r="M33" s="145"/>
      <c r="N33" s="146"/>
      <c r="O33" s="277"/>
      <c r="P33" s="282"/>
      <c r="Q33" s="286"/>
    </row>
    <row r="34" spans="1:17" x14ac:dyDescent="0.3">
      <c r="A34" s="486"/>
      <c r="B34" s="253"/>
      <c r="C34" s="146"/>
      <c r="D34" s="146"/>
      <c r="E34" s="144"/>
      <c r="F34" s="146"/>
      <c r="G34" s="146"/>
      <c r="H34" s="209"/>
      <c r="I34" s="209"/>
      <c r="J34" s="141"/>
      <c r="K34" s="146"/>
      <c r="L34" s="146"/>
      <c r="M34" s="141"/>
      <c r="N34" s="146"/>
      <c r="O34" s="277"/>
      <c r="P34" s="282"/>
      <c r="Q34" s="286"/>
    </row>
    <row r="35" spans="1:17" x14ac:dyDescent="0.3">
      <c r="A35" s="486"/>
      <c r="B35" s="141"/>
      <c r="C35" s="146"/>
      <c r="D35" s="146"/>
      <c r="E35" s="151"/>
      <c r="F35" s="146"/>
      <c r="G35" s="146"/>
      <c r="H35" s="209"/>
      <c r="I35" s="209"/>
      <c r="J35" s="141"/>
      <c r="K35" s="146"/>
      <c r="L35" s="146"/>
      <c r="M35" s="144"/>
      <c r="N35" s="146"/>
      <c r="O35" s="277"/>
      <c r="P35" s="282"/>
      <c r="Q35" s="286"/>
    </row>
    <row r="36" spans="1:17" s="21" customFormat="1" x14ac:dyDescent="0.3">
      <c r="A36" s="487"/>
      <c r="B36" s="192" t="s">
        <v>1</v>
      </c>
      <c r="C36" s="236">
        <f>SUM(C27:C35)</f>
        <v>0</v>
      </c>
      <c r="D36" s="236">
        <f>SUM(D27:D35)</f>
        <v>0</v>
      </c>
      <c r="E36" s="192" t="s">
        <v>29</v>
      </c>
      <c r="F36" s="236">
        <f>SUM(F27:F35)</f>
        <v>0</v>
      </c>
      <c r="G36" s="236">
        <f>SUM(G27:G35)</f>
        <v>0</v>
      </c>
      <c r="H36" s="193">
        <f>C36+F36</f>
        <v>0</v>
      </c>
      <c r="I36" s="193">
        <f>D36+G36</f>
        <v>0</v>
      </c>
      <c r="J36" s="194" t="s">
        <v>1</v>
      </c>
      <c r="K36" s="236">
        <f>SUM(K27:K35)</f>
        <v>0</v>
      </c>
      <c r="L36" s="236">
        <f>SUM(L27:L35)</f>
        <v>0</v>
      </c>
      <c r="M36" s="195" t="s">
        <v>1</v>
      </c>
      <c r="N36" s="236">
        <f>SUM(N27:N35)</f>
        <v>0</v>
      </c>
      <c r="O36" s="279">
        <f>SUM(O27:O35)</f>
        <v>0</v>
      </c>
      <c r="P36" s="283">
        <f>K36+N36</f>
        <v>0</v>
      </c>
      <c r="Q36" s="193">
        <f>L36+O36</f>
        <v>0</v>
      </c>
    </row>
    <row r="37" spans="1:17" x14ac:dyDescent="0.3">
      <c r="A37" s="488" t="s">
        <v>34</v>
      </c>
      <c r="B37" s="142" t="s">
        <v>56</v>
      </c>
      <c r="C37" s="146"/>
      <c r="D37" s="146"/>
      <c r="E37" s="142" t="s">
        <v>84</v>
      </c>
      <c r="F37" s="146"/>
      <c r="G37" s="146"/>
      <c r="H37" s="210"/>
      <c r="I37" s="210"/>
      <c r="J37" s="142" t="s">
        <v>48</v>
      </c>
      <c r="K37" s="146"/>
      <c r="L37" s="146"/>
      <c r="M37" s="257" t="s">
        <v>164</v>
      </c>
      <c r="N37" s="146"/>
      <c r="O37" s="277"/>
      <c r="P37" s="284"/>
      <c r="Q37" s="287"/>
    </row>
    <row r="38" spans="1:17" x14ac:dyDescent="0.3">
      <c r="A38" s="489"/>
      <c r="B38" s="145" t="s">
        <v>57</v>
      </c>
      <c r="C38" s="146"/>
      <c r="D38" s="146"/>
      <c r="E38" s="145" t="s">
        <v>35</v>
      </c>
      <c r="F38" s="146"/>
      <c r="G38" s="146"/>
      <c r="H38" s="209"/>
      <c r="I38" s="209"/>
      <c r="J38" s="145" t="s">
        <v>49</v>
      </c>
      <c r="K38" s="146"/>
      <c r="L38" s="146"/>
      <c r="M38" s="255" t="s">
        <v>165</v>
      </c>
      <c r="N38" s="146"/>
      <c r="O38" s="277"/>
      <c r="P38" s="282"/>
      <c r="Q38" s="286"/>
    </row>
    <row r="39" spans="1:17" x14ac:dyDescent="0.3">
      <c r="A39" s="489"/>
      <c r="B39" s="141" t="s">
        <v>58</v>
      </c>
      <c r="C39" s="146"/>
      <c r="D39" s="146"/>
      <c r="E39" s="145" t="s">
        <v>142</v>
      </c>
      <c r="F39" s="146"/>
      <c r="G39" s="146"/>
      <c r="H39" s="209"/>
      <c r="I39" s="209"/>
      <c r="J39" s="141" t="s">
        <v>53</v>
      </c>
      <c r="K39" s="146"/>
      <c r="L39" s="146"/>
      <c r="M39" s="258" t="s">
        <v>166</v>
      </c>
      <c r="N39" s="146"/>
      <c r="O39" s="277"/>
      <c r="P39" s="282"/>
      <c r="Q39" s="286"/>
    </row>
    <row r="40" spans="1:17" x14ac:dyDescent="0.3">
      <c r="A40" s="489"/>
      <c r="B40" s="141" t="s">
        <v>236</v>
      </c>
      <c r="C40" s="146"/>
      <c r="D40" s="146"/>
      <c r="E40" s="256" t="s">
        <v>161</v>
      </c>
      <c r="F40" s="146"/>
      <c r="G40" s="146"/>
      <c r="H40" s="209"/>
      <c r="I40" s="209"/>
      <c r="J40" s="253" t="s">
        <v>157</v>
      </c>
      <c r="K40" s="146"/>
      <c r="L40" s="146"/>
      <c r="M40" s="255" t="s">
        <v>167</v>
      </c>
      <c r="N40" s="146"/>
      <c r="O40" s="277"/>
      <c r="P40" s="282"/>
      <c r="Q40" s="286"/>
    </row>
    <row r="41" spans="1:17" x14ac:dyDescent="0.3">
      <c r="A41" s="489"/>
      <c r="B41" s="253" t="s">
        <v>156</v>
      </c>
      <c r="C41" s="146"/>
      <c r="D41" s="146"/>
      <c r="E41" s="256" t="s">
        <v>158</v>
      </c>
      <c r="F41" s="146"/>
      <c r="G41" s="146"/>
      <c r="H41" s="209"/>
      <c r="I41" s="209"/>
      <c r="J41" s="144" t="s">
        <v>244</v>
      </c>
      <c r="K41" s="146"/>
      <c r="L41" s="146"/>
      <c r="M41" s="144" t="s">
        <v>168</v>
      </c>
      <c r="N41" s="146"/>
      <c r="O41" s="277"/>
      <c r="P41" s="282"/>
      <c r="Q41" s="286"/>
    </row>
    <row r="42" spans="1:17" x14ac:dyDescent="0.3">
      <c r="A42" s="489"/>
      <c r="B42" s="145"/>
      <c r="C42" s="146"/>
      <c r="D42" s="146"/>
      <c r="E42" s="256"/>
      <c r="F42" s="146"/>
      <c r="G42" s="146"/>
      <c r="H42" s="209"/>
      <c r="I42" s="209"/>
      <c r="J42" s="252"/>
      <c r="K42" s="146"/>
      <c r="L42" s="146"/>
      <c r="M42" s="144" t="s">
        <v>242</v>
      </c>
      <c r="N42" s="146"/>
      <c r="O42" s="277"/>
      <c r="P42" s="282"/>
      <c r="Q42" s="286"/>
    </row>
    <row r="43" spans="1:17" x14ac:dyDescent="0.3">
      <c r="A43" s="489"/>
      <c r="B43" s="251"/>
      <c r="C43" s="146"/>
      <c r="D43" s="146"/>
      <c r="E43" s="256"/>
      <c r="F43" s="146"/>
      <c r="G43" s="146"/>
      <c r="H43" s="209"/>
      <c r="I43" s="209"/>
      <c r="J43" s="144"/>
      <c r="K43" s="146"/>
      <c r="L43" s="146"/>
      <c r="M43" s="144"/>
      <c r="N43" s="146"/>
      <c r="O43" s="277"/>
      <c r="P43" s="282"/>
      <c r="Q43" s="286"/>
    </row>
    <row r="44" spans="1:17" s="21" customFormat="1" x14ac:dyDescent="0.3">
      <c r="A44" s="490"/>
      <c r="B44" s="192" t="s">
        <v>1</v>
      </c>
      <c r="C44" s="236">
        <f>SUM(C37:C43)</f>
        <v>0</v>
      </c>
      <c r="D44" s="236">
        <f>SUM(D37:D43)</f>
        <v>0</v>
      </c>
      <c r="E44" s="192" t="s">
        <v>29</v>
      </c>
      <c r="F44" s="236">
        <f>SUM(F37:F43)</f>
        <v>0</v>
      </c>
      <c r="G44" s="236">
        <f>SUM(G37:G43)</f>
        <v>0</v>
      </c>
      <c r="H44" s="193">
        <f>C44+F44</f>
        <v>0</v>
      </c>
      <c r="I44" s="193">
        <f>D44+G44</f>
        <v>0</v>
      </c>
      <c r="J44" s="194" t="s">
        <v>1</v>
      </c>
      <c r="K44" s="236">
        <f>SUM(K37:K43)</f>
        <v>0</v>
      </c>
      <c r="L44" s="236">
        <f>SUM(L37:L43)</f>
        <v>0</v>
      </c>
      <c r="M44" s="195" t="s">
        <v>1</v>
      </c>
      <c r="N44" s="236">
        <f>SUM(N37:N43)</f>
        <v>0</v>
      </c>
      <c r="O44" s="279">
        <f>SUM(O37:O43)</f>
        <v>0</v>
      </c>
      <c r="P44" s="283">
        <f>K44+N44</f>
        <v>0</v>
      </c>
      <c r="Q44" s="193">
        <f>L44+O44</f>
        <v>0</v>
      </c>
    </row>
    <row r="45" spans="1:17" x14ac:dyDescent="0.3">
      <c r="A45" s="485" t="s">
        <v>36</v>
      </c>
      <c r="B45" s="142" t="s">
        <v>57</v>
      </c>
      <c r="C45" s="146"/>
      <c r="D45" s="146"/>
      <c r="E45" s="142" t="s">
        <v>37</v>
      </c>
      <c r="F45" s="146"/>
      <c r="G45" s="146"/>
      <c r="H45" s="210"/>
      <c r="I45" s="210"/>
      <c r="J45" s="155" t="s">
        <v>49</v>
      </c>
      <c r="K45" s="146"/>
      <c r="L45" s="146"/>
      <c r="M45" s="259" t="s">
        <v>169</v>
      </c>
      <c r="N45" s="146"/>
      <c r="O45" s="277"/>
      <c r="P45" s="284"/>
      <c r="Q45" s="287"/>
    </row>
    <row r="46" spans="1:17" x14ac:dyDescent="0.3">
      <c r="A46" s="486"/>
      <c r="B46" s="141" t="s">
        <v>58</v>
      </c>
      <c r="C46" s="146"/>
      <c r="D46" s="146"/>
      <c r="E46" s="144"/>
      <c r="F46" s="146"/>
      <c r="G46" s="146"/>
      <c r="H46" s="209"/>
      <c r="I46" s="209"/>
      <c r="J46" s="141" t="s">
        <v>53</v>
      </c>
      <c r="K46" s="146"/>
      <c r="L46" s="146"/>
      <c r="M46" s="260" t="s">
        <v>170</v>
      </c>
      <c r="N46" s="146"/>
      <c r="O46" s="277"/>
      <c r="P46" s="282"/>
      <c r="Q46" s="286"/>
    </row>
    <row r="47" spans="1:17" x14ac:dyDescent="0.3">
      <c r="A47" s="486"/>
      <c r="B47" s="141" t="s">
        <v>238</v>
      </c>
      <c r="C47" s="146"/>
      <c r="D47" s="146"/>
      <c r="E47" s="144"/>
      <c r="F47" s="146"/>
      <c r="G47" s="146"/>
      <c r="H47" s="209"/>
      <c r="I47" s="209"/>
      <c r="J47" s="253" t="s">
        <v>157</v>
      </c>
      <c r="K47" s="146"/>
      <c r="L47" s="146"/>
      <c r="M47" s="260"/>
      <c r="N47" s="146"/>
      <c r="O47" s="277"/>
      <c r="P47" s="282"/>
      <c r="Q47" s="286"/>
    </row>
    <row r="48" spans="1:17" x14ac:dyDescent="0.3">
      <c r="A48" s="486"/>
      <c r="B48" s="253" t="s">
        <v>156</v>
      </c>
      <c r="C48" s="146"/>
      <c r="D48" s="146"/>
      <c r="E48" s="147"/>
      <c r="F48" s="146"/>
      <c r="G48" s="146"/>
      <c r="H48" s="209"/>
      <c r="I48" s="209"/>
      <c r="J48" s="145"/>
      <c r="K48" s="146"/>
      <c r="L48" s="146"/>
      <c r="M48" s="260"/>
      <c r="N48" s="146"/>
      <c r="O48" s="277"/>
      <c r="P48" s="282"/>
      <c r="Q48" s="286"/>
    </row>
    <row r="49" spans="1:17" x14ac:dyDescent="0.3">
      <c r="A49" s="486"/>
      <c r="B49" s="141" t="s">
        <v>236</v>
      </c>
      <c r="C49" s="146"/>
      <c r="D49" s="146"/>
      <c r="E49" s="146"/>
      <c r="F49" s="146"/>
      <c r="G49" s="146"/>
      <c r="H49" s="209"/>
      <c r="I49" s="209"/>
      <c r="J49" s="252"/>
      <c r="K49" s="146"/>
      <c r="L49" s="146"/>
      <c r="M49" s="146"/>
      <c r="N49" s="146"/>
      <c r="O49" s="277"/>
      <c r="P49" s="282"/>
      <c r="Q49" s="286"/>
    </row>
    <row r="50" spans="1:17" x14ac:dyDescent="0.3">
      <c r="A50" s="486"/>
      <c r="B50" s="146"/>
      <c r="C50" s="146"/>
      <c r="D50" s="146"/>
      <c r="E50" s="146"/>
      <c r="F50" s="146"/>
      <c r="G50" s="146"/>
      <c r="H50" s="209"/>
      <c r="I50" s="209"/>
      <c r="J50" s="156"/>
      <c r="K50" s="146"/>
      <c r="L50" s="146"/>
      <c r="M50" s="146"/>
      <c r="N50" s="146"/>
      <c r="O50" s="277"/>
      <c r="P50" s="282"/>
      <c r="Q50" s="286"/>
    </row>
    <row r="51" spans="1:17" x14ac:dyDescent="0.3">
      <c r="A51" s="486"/>
      <c r="B51" s="147"/>
      <c r="C51" s="146"/>
      <c r="D51" s="146"/>
      <c r="E51" s="147"/>
      <c r="F51" s="146"/>
      <c r="G51" s="146"/>
      <c r="H51" s="209"/>
      <c r="I51" s="209"/>
      <c r="J51" s="148"/>
      <c r="K51" s="146"/>
      <c r="L51" s="146"/>
      <c r="M51" s="147"/>
      <c r="N51" s="146"/>
      <c r="O51" s="277"/>
      <c r="P51" s="282"/>
      <c r="Q51" s="286"/>
    </row>
    <row r="52" spans="1:17" s="21" customFormat="1" ht="16.2" thickBot="1" x14ac:dyDescent="0.35">
      <c r="A52" s="491"/>
      <c r="B52" s="191" t="s">
        <v>136</v>
      </c>
      <c r="C52" s="196">
        <f>SUM(C45:C51)</f>
        <v>0</v>
      </c>
      <c r="D52" s="196">
        <f>SUM(D45:D51)</f>
        <v>0</v>
      </c>
      <c r="E52" s="191" t="s">
        <v>29</v>
      </c>
      <c r="F52" s="196">
        <f>SUM(F45:F51)</f>
        <v>0</v>
      </c>
      <c r="G52" s="196">
        <f>SUM(G45:G51)</f>
        <v>0</v>
      </c>
      <c r="H52" s="197">
        <f>C52+F52</f>
        <v>0</v>
      </c>
      <c r="I52" s="197">
        <f>D52+G52</f>
        <v>0</v>
      </c>
      <c r="J52" s="198" t="s">
        <v>1</v>
      </c>
      <c r="K52" s="196">
        <f>SUM(K45:K51)</f>
        <v>0</v>
      </c>
      <c r="L52" s="196">
        <f>SUM(L45:L51)</f>
        <v>0</v>
      </c>
      <c r="M52" s="191" t="s">
        <v>1</v>
      </c>
      <c r="N52" s="196">
        <f>SUM(N45:N51)</f>
        <v>0</v>
      </c>
      <c r="O52" s="281">
        <f>SUM(O45:O51)</f>
        <v>0</v>
      </c>
      <c r="P52" s="285">
        <f>K52+N52</f>
        <v>0</v>
      </c>
      <c r="Q52" s="197">
        <f>L52+O52</f>
        <v>0</v>
      </c>
    </row>
    <row r="53" spans="1:17" s="86" customFormat="1" ht="15" customHeight="1" x14ac:dyDescent="0.3">
      <c r="A53" s="83"/>
      <c r="B53" s="84"/>
      <c r="C53" s="84"/>
      <c r="D53" s="84"/>
      <c r="E53" s="84"/>
      <c r="F53" s="84"/>
      <c r="G53" s="84"/>
      <c r="H53" s="85"/>
      <c r="I53" s="85"/>
      <c r="J53" s="84"/>
      <c r="K53" s="84"/>
      <c r="L53" s="84"/>
      <c r="M53" s="84"/>
      <c r="N53" s="84"/>
      <c r="O53" s="84"/>
      <c r="P53" s="85"/>
      <c r="Q53" s="85"/>
    </row>
    <row r="54" spans="1:17" s="290" customFormat="1" ht="27.75" customHeight="1" x14ac:dyDescent="0.3">
      <c r="A54" s="484" t="s">
        <v>248</v>
      </c>
      <c r="B54" s="484"/>
      <c r="C54" s="288" t="str">
        <f>IF(ISBLANK(資產表!B53),"",資產表!B53)</f>
        <v/>
      </c>
      <c r="D54" s="289"/>
      <c r="E54" s="7" t="s">
        <v>249</v>
      </c>
      <c r="F54" s="288" t="str">
        <f>IF(ISBLANK(資產表!F53),"",資產表!F53)</f>
        <v/>
      </c>
      <c r="H54" s="207" t="s">
        <v>250</v>
      </c>
      <c r="I54" s="288" t="str">
        <f>IF(ISBLANK(資產表!I53),"",資產表!I53)</f>
        <v/>
      </c>
      <c r="J54" s="291"/>
      <c r="K54" s="295" t="s">
        <v>252</v>
      </c>
      <c r="L54" s="294" t="str">
        <f>IF(ISBLANK(資產表!L53),"",資產表!L53)</f>
        <v/>
      </c>
      <c r="M54" s="7"/>
      <c r="N54" s="292"/>
      <c r="P54" s="293"/>
    </row>
  </sheetData>
  <sheetProtection sheet="1"/>
  <mergeCells count="14">
    <mergeCell ref="A54:B54"/>
    <mergeCell ref="A10:A18"/>
    <mergeCell ref="A19:A26"/>
    <mergeCell ref="A27:A36"/>
    <mergeCell ref="A37:A44"/>
    <mergeCell ref="A45:A52"/>
    <mergeCell ref="A1:Q1"/>
    <mergeCell ref="A3:Q3"/>
    <mergeCell ref="B7:D8"/>
    <mergeCell ref="E7:G8"/>
    <mergeCell ref="H7:I8"/>
    <mergeCell ref="J7:L8"/>
    <mergeCell ref="M7:O8"/>
    <mergeCell ref="P7:Q8"/>
  </mergeCells>
  <phoneticPr fontId="2" type="noConversion"/>
  <conditionalFormatting sqref="C10">
    <cfRule type="expression" dxfId="132" priority="120" stopIfTrue="1">
      <formula>ROUNDDOWN(C10,0)-C10&lt;&gt;0</formula>
    </cfRule>
  </conditionalFormatting>
  <conditionalFormatting sqref="D10">
    <cfRule type="expression" dxfId="131" priority="119" stopIfTrue="1">
      <formula>ROUNDDOWN(D10,0)-D10&lt;&gt;0</formula>
    </cfRule>
  </conditionalFormatting>
  <conditionalFormatting sqref="C11">
    <cfRule type="expression" dxfId="130" priority="118" stopIfTrue="1">
      <formula>ROUNDDOWN(C11,0)-C11&lt;&gt;0</formula>
    </cfRule>
  </conditionalFormatting>
  <conditionalFormatting sqref="D11">
    <cfRule type="expression" dxfId="129" priority="117" stopIfTrue="1">
      <formula>ROUNDDOWN(D11,0)-D11&lt;&gt;0</formula>
    </cfRule>
  </conditionalFormatting>
  <conditionalFormatting sqref="C12:C17">
    <cfRule type="expression" dxfId="128" priority="114" stopIfTrue="1">
      <formula>ROUNDDOWN(C12,0)-C12&lt;&gt;0</formula>
    </cfRule>
  </conditionalFormatting>
  <conditionalFormatting sqref="D12:D17">
    <cfRule type="expression" dxfId="127" priority="113" stopIfTrue="1">
      <formula>ROUNDDOWN(D12,0)-D12&lt;&gt;0</formula>
    </cfRule>
  </conditionalFormatting>
  <conditionalFormatting sqref="C19:C25">
    <cfRule type="expression" dxfId="126" priority="112" stopIfTrue="1">
      <formula>ROUNDDOWN(C19,0)-C19&lt;&gt;0</formula>
    </cfRule>
  </conditionalFormatting>
  <conditionalFormatting sqref="D19:D25">
    <cfRule type="expression" dxfId="125" priority="111" stopIfTrue="1">
      <formula>ROUNDDOWN(D19,0)-D19&lt;&gt;0</formula>
    </cfRule>
  </conditionalFormatting>
  <conditionalFormatting sqref="C27:C35">
    <cfRule type="expression" dxfId="124" priority="110" stopIfTrue="1">
      <formula>ROUNDDOWN(C27,0)-C27&lt;&gt;0</formula>
    </cfRule>
  </conditionalFormatting>
  <conditionalFormatting sqref="D27:D35">
    <cfRule type="expression" dxfId="123" priority="109" stopIfTrue="1">
      <formula>ROUNDDOWN(D27,0)-D27&lt;&gt;0</formula>
    </cfRule>
  </conditionalFormatting>
  <conditionalFormatting sqref="C37:C43">
    <cfRule type="expression" dxfId="122" priority="108" stopIfTrue="1">
      <formula>ROUNDDOWN(C37,0)-C37&lt;&gt;0</formula>
    </cfRule>
  </conditionalFormatting>
  <conditionalFormatting sqref="D37:D43">
    <cfRule type="expression" dxfId="121" priority="107" stopIfTrue="1">
      <formula>ROUNDDOWN(D37,0)-D37&lt;&gt;0</formula>
    </cfRule>
  </conditionalFormatting>
  <conditionalFormatting sqref="C45:C51">
    <cfRule type="expression" dxfId="120" priority="106" stopIfTrue="1">
      <formula>ROUNDDOWN(C45,0)-C45&lt;&gt;0</formula>
    </cfRule>
  </conditionalFormatting>
  <conditionalFormatting sqref="D45:D51">
    <cfRule type="expression" dxfId="119" priority="105" stopIfTrue="1">
      <formula>ROUNDDOWN(D45,0)-D45&lt;&gt;0</formula>
    </cfRule>
  </conditionalFormatting>
  <conditionalFormatting sqref="C26">
    <cfRule type="expression" dxfId="118" priority="102" stopIfTrue="1">
      <formula>ROUNDDOWN(C26,0)-C26&lt;&gt;0</formula>
    </cfRule>
  </conditionalFormatting>
  <conditionalFormatting sqref="D26">
    <cfRule type="expression" dxfId="117" priority="101" stopIfTrue="1">
      <formula>ROUNDDOWN(D26,0)-D26&lt;&gt;0</formula>
    </cfRule>
  </conditionalFormatting>
  <conditionalFormatting sqref="C36">
    <cfRule type="expression" dxfId="116" priority="100" stopIfTrue="1">
      <formula>ROUNDDOWN(C36,0)-C36&lt;&gt;0</formula>
    </cfRule>
  </conditionalFormatting>
  <conditionalFormatting sqref="D36">
    <cfRule type="expression" dxfId="115" priority="99" stopIfTrue="1">
      <formula>ROUNDDOWN(D36,0)-D36&lt;&gt;0</formula>
    </cfRule>
  </conditionalFormatting>
  <conditionalFormatting sqref="C44">
    <cfRule type="expression" dxfId="114" priority="98" stopIfTrue="1">
      <formula>ROUNDDOWN(C44,0)-C44&lt;&gt;0</formula>
    </cfRule>
  </conditionalFormatting>
  <conditionalFormatting sqref="D44">
    <cfRule type="expression" dxfId="113" priority="97" stopIfTrue="1">
      <formula>ROUNDDOWN(D44,0)-D44&lt;&gt;0</formula>
    </cfRule>
  </conditionalFormatting>
  <conditionalFormatting sqref="C52">
    <cfRule type="expression" dxfId="112" priority="96" stopIfTrue="1">
      <formula>ROUNDDOWN(C52,0)-C52&lt;&gt;0</formula>
    </cfRule>
  </conditionalFormatting>
  <conditionalFormatting sqref="D52">
    <cfRule type="expression" dxfId="111" priority="95" stopIfTrue="1">
      <formula>ROUNDDOWN(D52,0)-D52&lt;&gt;0</formula>
    </cfRule>
  </conditionalFormatting>
  <conditionalFormatting sqref="F10">
    <cfRule type="expression" dxfId="110" priority="94" stopIfTrue="1">
      <formula>ROUNDDOWN(F10,0)-F10&lt;&gt;0</formula>
    </cfRule>
  </conditionalFormatting>
  <conditionalFormatting sqref="G10">
    <cfRule type="expression" dxfId="109" priority="93" stopIfTrue="1">
      <formula>ROUNDDOWN(G10,0)-G10&lt;&gt;0</formula>
    </cfRule>
  </conditionalFormatting>
  <conditionalFormatting sqref="F11">
    <cfRule type="expression" dxfId="108" priority="92" stopIfTrue="1">
      <formula>ROUNDDOWN(F11,0)-F11&lt;&gt;0</formula>
    </cfRule>
  </conditionalFormatting>
  <conditionalFormatting sqref="G11">
    <cfRule type="expression" dxfId="107" priority="91" stopIfTrue="1">
      <formula>ROUNDDOWN(G11,0)-G11&lt;&gt;0</formula>
    </cfRule>
  </conditionalFormatting>
  <conditionalFormatting sqref="F12:F17">
    <cfRule type="expression" dxfId="106" priority="90" stopIfTrue="1">
      <formula>ROUNDDOWN(F12,0)-F12&lt;&gt;0</formula>
    </cfRule>
  </conditionalFormatting>
  <conditionalFormatting sqref="G12:G17">
    <cfRule type="expression" dxfId="105" priority="89" stopIfTrue="1">
      <formula>ROUNDDOWN(G12,0)-G12&lt;&gt;0</formula>
    </cfRule>
  </conditionalFormatting>
  <conditionalFormatting sqref="F19:F25">
    <cfRule type="expression" dxfId="104" priority="88" stopIfTrue="1">
      <formula>ROUNDDOWN(F19,0)-F19&lt;&gt;0</formula>
    </cfRule>
  </conditionalFormatting>
  <conditionalFormatting sqref="G19:G25">
    <cfRule type="expression" dxfId="103" priority="87" stopIfTrue="1">
      <formula>ROUNDDOWN(G19,0)-G19&lt;&gt;0</formula>
    </cfRule>
  </conditionalFormatting>
  <conditionalFormatting sqref="F27:F35">
    <cfRule type="expression" dxfId="102" priority="86" stopIfTrue="1">
      <formula>ROUNDDOWN(F27,0)-F27&lt;&gt;0</formula>
    </cfRule>
  </conditionalFormatting>
  <conditionalFormatting sqref="G27:G35">
    <cfRule type="expression" dxfId="101" priority="85" stopIfTrue="1">
      <formula>ROUNDDOWN(G27,0)-G27&lt;&gt;0</formula>
    </cfRule>
  </conditionalFormatting>
  <conditionalFormatting sqref="F37:F43">
    <cfRule type="expression" dxfId="100" priority="84" stopIfTrue="1">
      <formula>ROUNDDOWN(F37,0)-F37&lt;&gt;0</formula>
    </cfRule>
  </conditionalFormatting>
  <conditionalFormatting sqref="G37:G43">
    <cfRule type="expression" dxfId="99" priority="83" stopIfTrue="1">
      <formula>ROUNDDOWN(G37,0)-G37&lt;&gt;0</formula>
    </cfRule>
  </conditionalFormatting>
  <conditionalFormatting sqref="F45:F51">
    <cfRule type="expression" dxfId="98" priority="82" stopIfTrue="1">
      <formula>ROUNDDOWN(F45,0)-F45&lt;&gt;0</formula>
    </cfRule>
  </conditionalFormatting>
  <conditionalFormatting sqref="G45:G51">
    <cfRule type="expression" dxfId="97" priority="81" stopIfTrue="1">
      <formula>ROUNDDOWN(G45,0)-G45&lt;&gt;0</formula>
    </cfRule>
  </conditionalFormatting>
  <conditionalFormatting sqref="F18">
    <cfRule type="expression" dxfId="96" priority="80" stopIfTrue="1">
      <formula>ROUNDDOWN(F18,0)-F18&lt;&gt;0</formula>
    </cfRule>
  </conditionalFormatting>
  <conditionalFormatting sqref="G18">
    <cfRule type="expression" dxfId="95" priority="79" stopIfTrue="1">
      <formula>ROUNDDOWN(G18,0)-G18&lt;&gt;0</formula>
    </cfRule>
  </conditionalFormatting>
  <conditionalFormatting sqref="F26">
    <cfRule type="expression" dxfId="94" priority="78" stopIfTrue="1">
      <formula>ROUNDDOWN(F26,0)-F26&lt;&gt;0</formula>
    </cfRule>
  </conditionalFormatting>
  <conditionalFormatting sqref="G26">
    <cfRule type="expression" dxfId="93" priority="77" stopIfTrue="1">
      <formula>ROUNDDOWN(G26,0)-G26&lt;&gt;0</formula>
    </cfRule>
  </conditionalFormatting>
  <conditionalFormatting sqref="F36">
    <cfRule type="expression" dxfId="92" priority="76" stopIfTrue="1">
      <formula>ROUNDDOWN(F36,0)-F36&lt;&gt;0</formula>
    </cfRule>
  </conditionalFormatting>
  <conditionalFormatting sqref="G36">
    <cfRule type="expression" dxfId="91" priority="75" stopIfTrue="1">
      <formula>ROUNDDOWN(G36,0)-G36&lt;&gt;0</formula>
    </cfRule>
  </conditionalFormatting>
  <conditionalFormatting sqref="F44">
    <cfRule type="expression" dxfId="90" priority="74" stopIfTrue="1">
      <formula>ROUNDDOWN(F44,0)-F44&lt;&gt;0</formula>
    </cfRule>
  </conditionalFormatting>
  <conditionalFormatting sqref="G44">
    <cfRule type="expression" dxfId="89" priority="73" stopIfTrue="1">
      <formula>ROUNDDOWN(G44,0)-G44&lt;&gt;0</formula>
    </cfRule>
  </conditionalFormatting>
  <conditionalFormatting sqref="F52">
    <cfRule type="expression" dxfId="88" priority="72" stopIfTrue="1">
      <formula>ROUNDDOWN(F52,0)-F52&lt;&gt;0</formula>
    </cfRule>
  </conditionalFormatting>
  <conditionalFormatting sqref="G52">
    <cfRule type="expression" dxfId="87" priority="71" stopIfTrue="1">
      <formula>ROUNDDOWN(G52,0)-G52&lt;&gt;0</formula>
    </cfRule>
  </conditionalFormatting>
  <conditionalFormatting sqref="C18:D18">
    <cfRule type="expression" dxfId="86" priority="68" stopIfTrue="1">
      <formula>ROUNDDOWN(C18,0)-C18&lt;&gt;0</formula>
    </cfRule>
  </conditionalFormatting>
  <conditionalFormatting sqref="H18">
    <cfRule type="expression" dxfId="85" priority="67" stopIfTrue="1">
      <formula>ROUNDDOWN(H18,0)-H18&lt;&gt;0</formula>
    </cfRule>
  </conditionalFormatting>
  <conditionalFormatting sqref="I18">
    <cfRule type="expression" dxfId="84" priority="66" stopIfTrue="1">
      <formula>ROUNDDOWN(I18,0)-I18&lt;&gt;0</formula>
    </cfRule>
  </conditionalFormatting>
  <conditionalFormatting sqref="H26">
    <cfRule type="expression" dxfId="83" priority="65" stopIfTrue="1">
      <formula>ROUNDDOWN(H26,0)-H26&lt;&gt;0</formula>
    </cfRule>
  </conditionalFormatting>
  <conditionalFormatting sqref="I26">
    <cfRule type="expression" dxfId="82" priority="64" stopIfTrue="1">
      <formula>ROUNDDOWN(I26,0)-I26&lt;&gt;0</formula>
    </cfRule>
  </conditionalFormatting>
  <conditionalFormatting sqref="H36">
    <cfRule type="expression" dxfId="81" priority="63" stopIfTrue="1">
      <formula>ROUNDDOWN(H36,0)-H36&lt;&gt;0</formula>
    </cfRule>
  </conditionalFormatting>
  <conditionalFormatting sqref="I36">
    <cfRule type="expression" dxfId="80" priority="62" stopIfTrue="1">
      <formula>ROUNDDOWN(I36,0)-I36&lt;&gt;0</formula>
    </cfRule>
  </conditionalFormatting>
  <conditionalFormatting sqref="H44">
    <cfRule type="expression" dxfId="79" priority="61" stopIfTrue="1">
      <formula>ROUNDDOWN(H44,0)-H44&lt;&gt;0</formula>
    </cfRule>
  </conditionalFormatting>
  <conditionalFormatting sqref="I44">
    <cfRule type="expression" dxfId="78" priority="60" stopIfTrue="1">
      <formula>ROUNDDOWN(I44,0)-I44&lt;&gt;0</formula>
    </cfRule>
  </conditionalFormatting>
  <conditionalFormatting sqref="H52">
    <cfRule type="expression" dxfId="77" priority="59" stopIfTrue="1">
      <formula>ROUNDDOWN(H52,0)-H52&lt;&gt;0</formula>
    </cfRule>
  </conditionalFormatting>
  <conditionalFormatting sqref="I52">
    <cfRule type="expression" dxfId="76" priority="58" stopIfTrue="1">
      <formula>ROUNDDOWN(I52,0)-I52&lt;&gt;0</formula>
    </cfRule>
  </conditionalFormatting>
  <conditionalFormatting sqref="K10">
    <cfRule type="expression" dxfId="75" priority="57" stopIfTrue="1">
      <formula>ROUNDDOWN(K10,0)-K10&lt;&gt;0</formula>
    </cfRule>
  </conditionalFormatting>
  <conditionalFormatting sqref="L10">
    <cfRule type="expression" dxfId="74" priority="56" stopIfTrue="1">
      <formula>ROUNDDOWN(L10,0)-L10&lt;&gt;0</formula>
    </cfRule>
  </conditionalFormatting>
  <conditionalFormatting sqref="K11">
    <cfRule type="expression" dxfId="73" priority="55" stopIfTrue="1">
      <formula>ROUNDDOWN(K11,0)-K11&lt;&gt;0</formula>
    </cfRule>
  </conditionalFormatting>
  <conditionalFormatting sqref="L11">
    <cfRule type="expression" dxfId="72" priority="54" stopIfTrue="1">
      <formula>ROUNDDOWN(L11,0)-L11&lt;&gt;0</formula>
    </cfRule>
  </conditionalFormatting>
  <conditionalFormatting sqref="K12:K17">
    <cfRule type="expression" dxfId="71" priority="53" stopIfTrue="1">
      <formula>ROUNDDOWN(K12,0)-K12&lt;&gt;0</formula>
    </cfRule>
  </conditionalFormatting>
  <conditionalFormatting sqref="L12:L17">
    <cfRule type="expression" dxfId="70" priority="52" stopIfTrue="1">
      <formula>ROUNDDOWN(L12,0)-L12&lt;&gt;0</formula>
    </cfRule>
  </conditionalFormatting>
  <conditionalFormatting sqref="K19:K25">
    <cfRule type="expression" dxfId="69" priority="51" stopIfTrue="1">
      <formula>ROUNDDOWN(K19,0)-K19&lt;&gt;0</formula>
    </cfRule>
  </conditionalFormatting>
  <conditionalFormatting sqref="L19:L25">
    <cfRule type="expression" dxfId="68" priority="50" stopIfTrue="1">
      <formula>ROUNDDOWN(L19,0)-L19&lt;&gt;0</formula>
    </cfRule>
  </conditionalFormatting>
  <conditionalFormatting sqref="K27:K35">
    <cfRule type="expression" dxfId="67" priority="49" stopIfTrue="1">
      <formula>ROUNDDOWN(K27,0)-K27&lt;&gt;0</formula>
    </cfRule>
  </conditionalFormatting>
  <conditionalFormatting sqref="L27:L35">
    <cfRule type="expression" dxfId="66" priority="48" stopIfTrue="1">
      <formula>ROUNDDOWN(L27,0)-L27&lt;&gt;0</formula>
    </cfRule>
  </conditionalFormatting>
  <conditionalFormatting sqref="K37:K43">
    <cfRule type="expression" dxfId="65" priority="47" stopIfTrue="1">
      <formula>ROUNDDOWN(K37,0)-K37&lt;&gt;0</formula>
    </cfRule>
  </conditionalFormatting>
  <conditionalFormatting sqref="L37:L43">
    <cfRule type="expression" dxfId="64" priority="46" stopIfTrue="1">
      <formula>ROUNDDOWN(L37,0)-L37&lt;&gt;0</formula>
    </cfRule>
  </conditionalFormatting>
  <conditionalFormatting sqref="K45:K51">
    <cfRule type="expression" dxfId="63" priority="45" stopIfTrue="1">
      <formula>ROUNDDOWN(K45,0)-K45&lt;&gt;0</formula>
    </cfRule>
  </conditionalFormatting>
  <conditionalFormatting sqref="L45:L51">
    <cfRule type="expression" dxfId="62" priority="44" stopIfTrue="1">
      <formula>ROUNDDOWN(L45,0)-L45&lt;&gt;0</formula>
    </cfRule>
  </conditionalFormatting>
  <conditionalFormatting sqref="K26">
    <cfRule type="expression" dxfId="61" priority="43" stopIfTrue="1">
      <formula>ROUNDDOWN(K26,0)-K26&lt;&gt;0</formula>
    </cfRule>
  </conditionalFormatting>
  <conditionalFormatting sqref="L26">
    <cfRule type="expression" dxfId="60" priority="42" stopIfTrue="1">
      <formula>ROUNDDOWN(L26,0)-L26&lt;&gt;0</formula>
    </cfRule>
  </conditionalFormatting>
  <conditionalFormatting sqref="K36">
    <cfRule type="expression" dxfId="59" priority="41" stopIfTrue="1">
      <formula>ROUNDDOWN(K36,0)-K36&lt;&gt;0</formula>
    </cfRule>
  </conditionalFormatting>
  <conditionalFormatting sqref="L36">
    <cfRule type="expression" dxfId="58" priority="40" stopIfTrue="1">
      <formula>ROUNDDOWN(L36,0)-L36&lt;&gt;0</formula>
    </cfRule>
  </conditionalFormatting>
  <conditionalFormatting sqref="K44">
    <cfRule type="expression" dxfId="57" priority="39" stopIfTrue="1">
      <formula>ROUNDDOWN(K44,0)-K44&lt;&gt;0</formula>
    </cfRule>
  </conditionalFormatting>
  <conditionalFormatting sqref="L44">
    <cfRule type="expression" dxfId="56" priority="38" stopIfTrue="1">
      <formula>ROUNDDOWN(L44,0)-L44&lt;&gt;0</formula>
    </cfRule>
  </conditionalFormatting>
  <conditionalFormatting sqref="K52">
    <cfRule type="expression" dxfId="55" priority="37" stopIfTrue="1">
      <formula>ROUNDDOWN(K52,0)-K52&lt;&gt;0</formula>
    </cfRule>
  </conditionalFormatting>
  <conditionalFormatting sqref="L52">
    <cfRule type="expression" dxfId="54" priority="36" stopIfTrue="1">
      <formula>ROUNDDOWN(L52,0)-L52&lt;&gt;0</formula>
    </cfRule>
  </conditionalFormatting>
  <conditionalFormatting sqref="K18:L18">
    <cfRule type="expression" dxfId="53" priority="35" stopIfTrue="1">
      <formula>ROUNDDOWN(K18,0)-K18&lt;&gt;0</formula>
    </cfRule>
  </conditionalFormatting>
  <conditionalFormatting sqref="N10">
    <cfRule type="expression" dxfId="52" priority="34" stopIfTrue="1">
      <formula>ROUNDDOWN(N10,0)-N10&lt;&gt;0</formula>
    </cfRule>
  </conditionalFormatting>
  <conditionalFormatting sqref="O10">
    <cfRule type="expression" dxfId="51" priority="33" stopIfTrue="1">
      <formula>ROUNDDOWN(O10,0)-O10&lt;&gt;0</formula>
    </cfRule>
  </conditionalFormatting>
  <conditionalFormatting sqref="N11">
    <cfRule type="expression" dxfId="50" priority="32" stopIfTrue="1">
      <formula>ROUNDDOWN(N11,0)-N11&lt;&gt;0</formula>
    </cfRule>
  </conditionalFormatting>
  <conditionalFormatting sqref="O11">
    <cfRule type="expression" dxfId="49" priority="31" stopIfTrue="1">
      <formula>ROUNDDOWN(O11,0)-O11&lt;&gt;0</formula>
    </cfRule>
  </conditionalFormatting>
  <conditionalFormatting sqref="N12:N17">
    <cfRule type="expression" dxfId="48" priority="30" stopIfTrue="1">
      <formula>ROUNDDOWN(N12,0)-N12&lt;&gt;0</formula>
    </cfRule>
  </conditionalFormatting>
  <conditionalFormatting sqref="O12:O17">
    <cfRule type="expression" dxfId="47" priority="29" stopIfTrue="1">
      <formula>ROUNDDOWN(O12,0)-O12&lt;&gt;0</formula>
    </cfRule>
  </conditionalFormatting>
  <conditionalFormatting sqref="N19:N25">
    <cfRule type="expression" dxfId="46" priority="28" stopIfTrue="1">
      <formula>ROUNDDOWN(N19,0)-N19&lt;&gt;0</formula>
    </cfRule>
  </conditionalFormatting>
  <conditionalFormatting sqref="O19:O25">
    <cfRule type="expression" dxfId="45" priority="27" stopIfTrue="1">
      <formula>ROUNDDOWN(O19,0)-O19&lt;&gt;0</formula>
    </cfRule>
  </conditionalFormatting>
  <conditionalFormatting sqref="N27:N35">
    <cfRule type="expression" dxfId="44" priority="26" stopIfTrue="1">
      <formula>ROUNDDOWN(N27,0)-N27&lt;&gt;0</formula>
    </cfRule>
  </conditionalFormatting>
  <conditionalFormatting sqref="O27:O35">
    <cfRule type="expression" dxfId="43" priority="25" stopIfTrue="1">
      <formula>ROUNDDOWN(O27,0)-O27&lt;&gt;0</formula>
    </cfRule>
  </conditionalFormatting>
  <conditionalFormatting sqref="N37:N43">
    <cfRule type="expression" dxfId="42" priority="24" stopIfTrue="1">
      <formula>ROUNDDOWN(N37,0)-N37&lt;&gt;0</formula>
    </cfRule>
  </conditionalFormatting>
  <conditionalFormatting sqref="O37:O43">
    <cfRule type="expression" dxfId="41" priority="23" stopIfTrue="1">
      <formula>ROUNDDOWN(O37,0)-O37&lt;&gt;0</formula>
    </cfRule>
  </conditionalFormatting>
  <conditionalFormatting sqref="N45:N51">
    <cfRule type="expression" dxfId="40" priority="22" stopIfTrue="1">
      <formula>ROUNDDOWN(N45,0)-N45&lt;&gt;0</formula>
    </cfRule>
  </conditionalFormatting>
  <conditionalFormatting sqref="O45:O51">
    <cfRule type="expression" dxfId="39" priority="21" stopIfTrue="1">
      <formula>ROUNDDOWN(O45,0)-O45&lt;&gt;0</formula>
    </cfRule>
  </conditionalFormatting>
  <conditionalFormatting sqref="N18">
    <cfRule type="expression" dxfId="38" priority="20" stopIfTrue="1">
      <formula>ROUNDDOWN(N18,0)-N18&lt;&gt;0</formula>
    </cfRule>
  </conditionalFormatting>
  <conditionalFormatting sqref="O18">
    <cfRule type="expression" dxfId="37" priority="19" stopIfTrue="1">
      <formula>ROUNDDOWN(O18,0)-O18&lt;&gt;0</formula>
    </cfRule>
  </conditionalFormatting>
  <conditionalFormatting sqref="N26">
    <cfRule type="expression" dxfId="36" priority="18" stopIfTrue="1">
      <formula>ROUNDDOWN(N26,0)-N26&lt;&gt;0</formula>
    </cfRule>
  </conditionalFormatting>
  <conditionalFormatting sqref="O26">
    <cfRule type="expression" dxfId="35" priority="17" stopIfTrue="1">
      <formula>ROUNDDOWN(O26,0)-O26&lt;&gt;0</formula>
    </cfRule>
  </conditionalFormatting>
  <conditionalFormatting sqref="N36">
    <cfRule type="expression" dxfId="34" priority="16" stopIfTrue="1">
      <formula>ROUNDDOWN(N36,0)-N36&lt;&gt;0</formula>
    </cfRule>
  </conditionalFormatting>
  <conditionalFormatting sqref="O36">
    <cfRule type="expression" dxfId="33" priority="15" stopIfTrue="1">
      <formula>ROUNDDOWN(O36,0)-O36&lt;&gt;0</formula>
    </cfRule>
  </conditionalFormatting>
  <conditionalFormatting sqref="N44">
    <cfRule type="expression" dxfId="32" priority="14" stopIfTrue="1">
      <formula>ROUNDDOWN(N44,0)-N44&lt;&gt;0</formula>
    </cfRule>
  </conditionalFormatting>
  <conditionalFormatting sqref="O44">
    <cfRule type="expression" dxfId="31" priority="13" stopIfTrue="1">
      <formula>ROUNDDOWN(O44,0)-O44&lt;&gt;0</formula>
    </cfRule>
  </conditionalFormatting>
  <conditionalFormatting sqref="N52">
    <cfRule type="expression" dxfId="30" priority="12" stopIfTrue="1">
      <formula>ROUNDDOWN(N52,0)-N52&lt;&gt;0</formula>
    </cfRule>
  </conditionalFormatting>
  <conditionalFormatting sqref="O52">
    <cfRule type="expression" dxfId="29" priority="11" stopIfTrue="1">
      <formula>ROUNDDOWN(O52,0)-O52&lt;&gt;0</formula>
    </cfRule>
  </conditionalFormatting>
  <conditionalFormatting sqref="P18">
    <cfRule type="expression" dxfId="28" priority="10" stopIfTrue="1">
      <formula>ROUNDDOWN(P18,0)-P18&lt;&gt;0</formula>
    </cfRule>
  </conditionalFormatting>
  <conditionalFormatting sqref="Q18">
    <cfRule type="expression" dxfId="27" priority="9" stopIfTrue="1">
      <formula>ROUNDDOWN(Q18,0)-Q18&lt;&gt;0</formula>
    </cfRule>
  </conditionalFormatting>
  <conditionalFormatting sqref="P26">
    <cfRule type="expression" dxfId="26" priority="8" stopIfTrue="1">
      <formula>ROUNDDOWN(P26,0)-P26&lt;&gt;0</formula>
    </cfRule>
  </conditionalFormatting>
  <conditionalFormatting sqref="Q26">
    <cfRule type="expression" dxfId="25" priority="7" stopIfTrue="1">
      <formula>ROUNDDOWN(Q26,0)-Q26&lt;&gt;0</formula>
    </cfRule>
  </conditionalFormatting>
  <conditionalFormatting sqref="P36">
    <cfRule type="expression" dxfId="24" priority="6" stopIfTrue="1">
      <formula>ROUNDDOWN(P36,0)-P36&lt;&gt;0</formula>
    </cfRule>
  </conditionalFormatting>
  <conditionalFormatting sqref="Q36">
    <cfRule type="expression" dxfId="23" priority="5" stopIfTrue="1">
      <formula>ROUNDDOWN(Q36,0)-Q36&lt;&gt;0</formula>
    </cfRule>
  </conditionalFormatting>
  <conditionalFormatting sqref="P44">
    <cfRule type="expression" dxfId="22" priority="4" stopIfTrue="1">
      <formula>ROUNDDOWN(P44,0)-P44&lt;&gt;0</formula>
    </cfRule>
  </conditionalFormatting>
  <conditionalFormatting sqref="Q44">
    <cfRule type="expression" dxfId="21" priority="3" stopIfTrue="1">
      <formula>ROUNDDOWN(Q44,0)-Q44&lt;&gt;0</formula>
    </cfRule>
  </conditionalFormatting>
  <conditionalFormatting sqref="P52">
    <cfRule type="expression" dxfId="20" priority="2" stopIfTrue="1">
      <formula>ROUNDDOWN(P52,0)-P52&lt;&gt;0</formula>
    </cfRule>
  </conditionalFormatting>
  <conditionalFormatting sqref="Q52">
    <cfRule type="expression" dxfId="19" priority="1" stopIfTrue="1">
      <formula>ROUNDDOWN(Q52,0)-Q52&lt;&gt;0</formula>
    </cfRule>
  </conditionalFormatting>
  <printOptions horizontalCentered="1"/>
  <pageMargins left="0" right="0" top="0" bottom="0" header="0.47244094488188981" footer="0.47244094488188981"/>
  <pageSetup paperSize="8" scale="87" orientation="landscape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5"/>
  <sheetViews>
    <sheetView showGridLines="0" zoomScale="60" zoomScaleNormal="60" workbookViewId="0">
      <pane xSplit="1" ySplit="11" topLeftCell="B12" activePane="bottomRight" state="frozen"/>
      <selection activeCell="A56" sqref="A56"/>
      <selection pane="topRight" activeCell="A56" sqref="A56"/>
      <selection pane="bottomLeft" activeCell="A56" sqref="A56"/>
      <selection pane="bottomRight" sqref="A1:M1"/>
    </sheetView>
  </sheetViews>
  <sheetFormatPr defaultColWidth="9" defaultRowHeight="22.8" x14ac:dyDescent="0.3"/>
  <cols>
    <col min="1" max="1" width="34.44140625" style="102" customWidth="1"/>
    <col min="2" max="11" width="16.77734375" style="80" customWidth="1"/>
    <col min="12" max="13" width="15.6640625" style="88" customWidth="1"/>
    <col min="14" max="16384" width="9" style="25"/>
  </cols>
  <sheetData>
    <row r="1" spans="1:13" s="71" customFormat="1" ht="28.2" x14ac:dyDescent="0.3">
      <c r="A1" s="461" t="s">
        <v>254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</row>
    <row r="2" spans="1:13" s="71" customFormat="1" ht="15" customHeight="1" x14ac:dyDescent="0.3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74" customFormat="1" ht="24.9" customHeight="1" x14ac:dyDescent="0.3">
      <c r="A3" s="494" t="s">
        <v>42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</row>
    <row r="4" spans="1:13" s="86" customFormat="1" ht="15" customHeight="1" x14ac:dyDescent="0.3">
      <c r="A4" s="89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</row>
    <row r="5" spans="1:13" ht="19.8" x14ac:dyDescent="0.3">
      <c r="A5" s="121" t="s">
        <v>247</v>
      </c>
      <c r="B5" s="297" t="str">
        <f>IF(ISBLANK(資產表!B4),"",資產表!B4)</f>
        <v/>
      </c>
      <c r="C5" s="296"/>
      <c r="D5" s="21"/>
      <c r="E5" s="21"/>
      <c r="F5" s="22"/>
      <c r="G5" s="23"/>
      <c r="H5" s="23"/>
      <c r="I5" s="23"/>
      <c r="J5" s="23"/>
      <c r="K5" s="24"/>
      <c r="L5" s="122"/>
      <c r="M5" s="123" t="s">
        <v>41</v>
      </c>
    </row>
    <row r="6" spans="1:13" ht="15" customHeight="1" x14ac:dyDescent="0.3">
      <c r="A6" s="20"/>
      <c r="B6" s="91"/>
      <c r="C6" s="21"/>
      <c r="D6" s="21"/>
      <c r="E6" s="21"/>
      <c r="F6" s="22"/>
      <c r="G6" s="23"/>
      <c r="H6" s="23"/>
      <c r="I6" s="23"/>
      <c r="J6" s="23"/>
      <c r="K6" s="24"/>
      <c r="L6" s="92"/>
      <c r="M6" s="93"/>
    </row>
    <row r="7" spans="1:13" s="199" customFormat="1" ht="15.9" customHeight="1" x14ac:dyDescent="0.3">
      <c r="A7" s="495" t="s">
        <v>38</v>
      </c>
      <c r="B7" s="497" t="s">
        <v>82</v>
      </c>
      <c r="C7" s="498"/>
      <c r="D7" s="501" t="s">
        <v>154</v>
      </c>
      <c r="E7" s="502"/>
      <c r="F7" s="501" t="s">
        <v>259</v>
      </c>
      <c r="G7" s="502"/>
      <c r="H7" s="501" t="s">
        <v>260</v>
      </c>
      <c r="I7" s="502"/>
      <c r="J7" s="501" t="s">
        <v>261</v>
      </c>
      <c r="K7" s="502"/>
      <c r="L7" s="505" t="s">
        <v>46</v>
      </c>
      <c r="M7" s="506"/>
    </row>
    <row r="8" spans="1:13" s="199" customFormat="1" ht="15.9" customHeight="1" x14ac:dyDescent="0.3">
      <c r="A8" s="496"/>
      <c r="B8" s="499"/>
      <c r="C8" s="500"/>
      <c r="D8" s="511"/>
      <c r="E8" s="504"/>
      <c r="F8" s="503"/>
      <c r="G8" s="504"/>
      <c r="H8" s="503"/>
      <c r="I8" s="504"/>
      <c r="J8" s="503"/>
      <c r="K8" s="504"/>
      <c r="L8" s="507"/>
      <c r="M8" s="508"/>
    </row>
    <row r="9" spans="1:13" s="199" customFormat="1" ht="15.9" customHeight="1" x14ac:dyDescent="0.3">
      <c r="A9" s="211"/>
      <c r="B9" s="499"/>
      <c r="C9" s="500"/>
      <c r="D9" s="511"/>
      <c r="E9" s="504"/>
      <c r="F9" s="503"/>
      <c r="G9" s="504"/>
      <c r="H9" s="503"/>
      <c r="I9" s="504"/>
      <c r="J9" s="503"/>
      <c r="K9" s="504"/>
      <c r="L9" s="507"/>
      <c r="M9" s="508"/>
    </row>
    <row r="10" spans="1:13" s="199" customFormat="1" ht="15.75" customHeight="1" x14ac:dyDescent="0.3">
      <c r="A10" s="492" t="s">
        <v>39</v>
      </c>
      <c r="B10" s="499"/>
      <c r="C10" s="500"/>
      <c r="D10" s="511"/>
      <c r="E10" s="504"/>
      <c r="F10" s="503"/>
      <c r="G10" s="504"/>
      <c r="H10" s="503"/>
      <c r="I10" s="504"/>
      <c r="J10" s="503"/>
      <c r="K10" s="504"/>
      <c r="L10" s="509"/>
      <c r="M10" s="510"/>
    </row>
    <row r="11" spans="1:13" s="199" customFormat="1" ht="20.100000000000001" customHeight="1" x14ac:dyDescent="0.3">
      <c r="A11" s="493"/>
      <c r="B11" s="247" t="s">
        <v>270</v>
      </c>
      <c r="C11" s="247" t="s">
        <v>264</v>
      </c>
      <c r="D11" s="247" t="s">
        <v>270</v>
      </c>
      <c r="E11" s="247" t="s">
        <v>264</v>
      </c>
      <c r="F11" s="247" t="s">
        <v>270</v>
      </c>
      <c r="G11" s="247" t="s">
        <v>264</v>
      </c>
      <c r="H11" s="247" t="s">
        <v>270</v>
      </c>
      <c r="I11" s="247" t="s">
        <v>264</v>
      </c>
      <c r="J11" s="247" t="s">
        <v>270</v>
      </c>
      <c r="K11" s="247" t="s">
        <v>264</v>
      </c>
      <c r="L11" s="247" t="s">
        <v>270</v>
      </c>
      <c r="M11" s="247" t="s">
        <v>264</v>
      </c>
    </row>
    <row r="12" spans="1:13" s="199" customFormat="1" ht="24" customHeight="1" x14ac:dyDescent="0.3">
      <c r="A12" s="245" t="s">
        <v>149</v>
      </c>
      <c r="B12" s="246">
        <f>B13+B22</f>
        <v>0</v>
      </c>
      <c r="C12" s="246">
        <f t="shared" ref="C12:M12" si="0">C13+C22</f>
        <v>0</v>
      </c>
      <c r="D12" s="246">
        <f t="shared" si="0"/>
        <v>0</v>
      </c>
      <c r="E12" s="246">
        <f t="shared" si="0"/>
        <v>0</v>
      </c>
      <c r="F12" s="246">
        <f t="shared" si="0"/>
        <v>0</v>
      </c>
      <c r="G12" s="246">
        <f t="shared" si="0"/>
        <v>0</v>
      </c>
      <c r="H12" s="246">
        <f t="shared" si="0"/>
        <v>0</v>
      </c>
      <c r="I12" s="246">
        <f t="shared" si="0"/>
        <v>0</v>
      </c>
      <c r="J12" s="246">
        <f t="shared" si="0"/>
        <v>0</v>
      </c>
      <c r="K12" s="246">
        <f t="shared" si="0"/>
        <v>0</v>
      </c>
      <c r="L12" s="246">
        <f t="shared" si="0"/>
        <v>0</v>
      </c>
      <c r="M12" s="246">
        <f t="shared" si="0"/>
        <v>0</v>
      </c>
    </row>
    <row r="13" spans="1:13" s="94" customFormat="1" ht="50.1" customHeight="1" thickBot="1" x14ac:dyDescent="0.35">
      <c r="A13" s="200" t="s">
        <v>138</v>
      </c>
      <c r="B13" s="135">
        <f>SUM(B14:B21)</f>
        <v>0</v>
      </c>
      <c r="C13" s="135">
        <f t="shared" ref="C13:K13" si="1">SUM(C14:C21)</f>
        <v>0</v>
      </c>
      <c r="D13" s="135">
        <f t="shared" si="1"/>
        <v>0</v>
      </c>
      <c r="E13" s="135">
        <f>SUM(E14:E21)</f>
        <v>0</v>
      </c>
      <c r="F13" s="135">
        <f t="shared" si="1"/>
        <v>0</v>
      </c>
      <c r="G13" s="135">
        <f t="shared" si="1"/>
        <v>0</v>
      </c>
      <c r="H13" s="135">
        <f t="shared" si="1"/>
        <v>0</v>
      </c>
      <c r="I13" s="135">
        <f t="shared" si="1"/>
        <v>0</v>
      </c>
      <c r="J13" s="135">
        <f t="shared" si="1"/>
        <v>0</v>
      </c>
      <c r="K13" s="135">
        <f t="shared" si="1"/>
        <v>0</v>
      </c>
      <c r="L13" s="136">
        <f>B13+D13+F13+H13+J13</f>
        <v>0</v>
      </c>
      <c r="M13" s="136">
        <f>C13+E13+G13+I13+K13</f>
        <v>0</v>
      </c>
    </row>
    <row r="14" spans="1:13" s="96" customFormat="1" ht="50.1" customHeight="1" x14ac:dyDescent="0.3">
      <c r="A14" s="201" t="s">
        <v>122</v>
      </c>
      <c r="B14" s="95"/>
      <c r="C14" s="95"/>
      <c r="D14" s="95"/>
      <c r="E14" s="95"/>
      <c r="F14" s="95"/>
      <c r="G14" s="95"/>
      <c r="H14" s="254"/>
      <c r="I14" s="254"/>
      <c r="J14" s="204"/>
      <c r="K14" s="206"/>
      <c r="L14" s="304">
        <f>B14+D14+F14+H14+J14</f>
        <v>0</v>
      </c>
      <c r="M14" s="305">
        <f>C14+E14+G14+I14+K14</f>
        <v>0</v>
      </c>
    </row>
    <row r="15" spans="1:13" s="97" customFormat="1" ht="50.1" customHeight="1" x14ac:dyDescent="0.3">
      <c r="A15" s="201" t="s">
        <v>123</v>
      </c>
      <c r="B15" s="95"/>
      <c r="C15" s="95"/>
      <c r="D15" s="95"/>
      <c r="E15" s="310"/>
      <c r="F15" s="95"/>
      <c r="G15" s="95"/>
      <c r="H15" s="254"/>
      <c r="I15" s="254"/>
      <c r="J15" s="204"/>
      <c r="K15" s="206"/>
      <c r="L15" s="306">
        <f t="shared" ref="L15:L21" si="2">B15+D15+F15+H15+J15</f>
        <v>0</v>
      </c>
      <c r="M15" s="307">
        <f t="shared" ref="M15:M21" si="3">C15+E15+G15+I15+K15</f>
        <v>0</v>
      </c>
    </row>
    <row r="16" spans="1:13" s="97" customFormat="1" ht="50.1" customHeight="1" x14ac:dyDescent="0.3">
      <c r="A16" s="201" t="s">
        <v>124</v>
      </c>
      <c r="B16" s="95"/>
      <c r="C16" s="95"/>
      <c r="D16" s="95"/>
      <c r="E16" s="310"/>
      <c r="F16" s="95"/>
      <c r="G16" s="95"/>
      <c r="H16" s="254"/>
      <c r="I16" s="254"/>
      <c r="J16" s="204"/>
      <c r="K16" s="206"/>
      <c r="L16" s="306">
        <f>B16+D16+F16+H16+J16</f>
        <v>0</v>
      </c>
      <c r="M16" s="307">
        <f t="shared" si="3"/>
        <v>0</v>
      </c>
    </row>
    <row r="17" spans="1:13" s="97" customFormat="1" ht="50.1" customHeight="1" x14ac:dyDescent="0.3">
      <c r="A17" s="201" t="s">
        <v>125</v>
      </c>
      <c r="B17" s="95"/>
      <c r="C17" s="95"/>
      <c r="D17" s="95"/>
      <c r="E17" s="310"/>
      <c r="F17" s="95"/>
      <c r="G17" s="95"/>
      <c r="H17" s="254"/>
      <c r="I17" s="254"/>
      <c r="J17" s="204"/>
      <c r="K17" s="206"/>
      <c r="L17" s="306">
        <f t="shared" si="2"/>
        <v>0</v>
      </c>
      <c r="M17" s="307">
        <f t="shared" si="3"/>
        <v>0</v>
      </c>
    </row>
    <row r="18" spans="1:13" s="97" customFormat="1" ht="50.1" customHeight="1" x14ac:dyDescent="0.3">
      <c r="A18" s="201" t="s">
        <v>126</v>
      </c>
      <c r="B18" s="95"/>
      <c r="C18" s="95"/>
      <c r="D18" s="95"/>
      <c r="E18" s="310"/>
      <c r="F18" s="248"/>
      <c r="G18" s="248"/>
      <c r="H18" s="254"/>
      <c r="I18" s="254"/>
      <c r="J18" s="204"/>
      <c r="K18" s="206"/>
      <c r="L18" s="306">
        <f t="shared" si="2"/>
        <v>0</v>
      </c>
      <c r="M18" s="307">
        <f t="shared" si="3"/>
        <v>0</v>
      </c>
    </row>
    <row r="19" spans="1:13" s="97" customFormat="1" ht="50.1" customHeight="1" x14ac:dyDescent="0.3">
      <c r="A19" s="201" t="s">
        <v>127</v>
      </c>
      <c r="B19" s="95"/>
      <c r="C19" s="95"/>
      <c r="D19" s="95"/>
      <c r="E19" s="310"/>
      <c r="F19" s="248"/>
      <c r="G19" s="248"/>
      <c r="H19" s="254"/>
      <c r="I19" s="254"/>
      <c r="J19" s="95"/>
      <c r="K19" s="95"/>
      <c r="L19" s="306">
        <f t="shared" si="2"/>
        <v>0</v>
      </c>
      <c r="M19" s="307">
        <f t="shared" si="3"/>
        <v>0</v>
      </c>
    </row>
    <row r="20" spans="1:13" s="97" customFormat="1" ht="50.1" customHeight="1" x14ac:dyDescent="0.3">
      <c r="A20" s="201" t="s">
        <v>128</v>
      </c>
      <c r="B20" s="95"/>
      <c r="C20" s="95"/>
      <c r="D20" s="95"/>
      <c r="E20" s="310"/>
      <c r="F20" s="95"/>
      <c r="G20" s="95"/>
      <c r="H20" s="254"/>
      <c r="I20" s="254"/>
      <c r="J20" s="204"/>
      <c r="K20" s="206"/>
      <c r="L20" s="306">
        <f t="shared" si="2"/>
        <v>0</v>
      </c>
      <c r="M20" s="307">
        <f t="shared" si="3"/>
        <v>0</v>
      </c>
    </row>
    <row r="21" spans="1:13" s="97" customFormat="1" ht="50.1" customHeight="1" thickBot="1" x14ac:dyDescent="0.35">
      <c r="A21" s="238" t="s">
        <v>129</v>
      </c>
      <c r="B21" s="239"/>
      <c r="C21" s="239"/>
      <c r="D21" s="239"/>
      <c r="E21" s="311"/>
      <c r="F21" s="240"/>
      <c r="G21" s="240"/>
      <c r="H21" s="239"/>
      <c r="I21" s="239"/>
      <c r="J21" s="240"/>
      <c r="K21" s="241"/>
      <c r="L21" s="308">
        <f t="shared" si="2"/>
        <v>0</v>
      </c>
      <c r="M21" s="309">
        <f t="shared" si="3"/>
        <v>0</v>
      </c>
    </row>
    <row r="22" spans="1:13" s="97" customFormat="1" ht="50.1" customHeight="1" thickTop="1" thickBot="1" x14ac:dyDescent="0.35">
      <c r="A22" s="237" t="s">
        <v>40</v>
      </c>
      <c r="B22" s="159">
        <f>SUM(B23:B28)</f>
        <v>0</v>
      </c>
      <c r="C22" s="159">
        <f t="shared" ref="C22:K22" si="4">SUM(C23:C28)</f>
        <v>0</v>
      </c>
      <c r="D22" s="159">
        <f t="shared" si="4"/>
        <v>0</v>
      </c>
      <c r="E22" s="159">
        <f t="shared" si="4"/>
        <v>0</v>
      </c>
      <c r="F22" s="159">
        <f t="shared" si="4"/>
        <v>0</v>
      </c>
      <c r="G22" s="159">
        <f>SUM(G23:G28)</f>
        <v>0</v>
      </c>
      <c r="H22" s="159">
        <f t="shared" si="4"/>
        <v>0</v>
      </c>
      <c r="I22" s="159">
        <f t="shared" si="4"/>
        <v>0</v>
      </c>
      <c r="J22" s="159">
        <f t="shared" si="4"/>
        <v>0</v>
      </c>
      <c r="K22" s="159">
        <f t="shared" si="4"/>
        <v>0</v>
      </c>
      <c r="L22" s="244">
        <f t="shared" ref="L22:M28" si="5">B22+D22+F22+H22+J22</f>
        <v>0</v>
      </c>
      <c r="M22" s="244">
        <f t="shared" si="5"/>
        <v>0</v>
      </c>
    </row>
    <row r="23" spans="1:13" s="94" customFormat="1" ht="50.1" customHeight="1" x14ac:dyDescent="0.3">
      <c r="A23" s="202" t="s">
        <v>134</v>
      </c>
      <c r="B23" s="204"/>
      <c r="C23" s="204"/>
      <c r="D23" s="249"/>
      <c r="E23" s="312"/>
      <c r="F23" s="95"/>
      <c r="G23" s="95"/>
      <c r="H23" s="205"/>
      <c r="I23" s="205"/>
      <c r="J23" s="95"/>
      <c r="K23" s="95"/>
      <c r="L23" s="304">
        <f t="shared" si="5"/>
        <v>0</v>
      </c>
      <c r="M23" s="305">
        <f t="shared" si="5"/>
        <v>0</v>
      </c>
    </row>
    <row r="24" spans="1:13" s="97" customFormat="1" ht="60" customHeight="1" x14ac:dyDescent="0.3">
      <c r="A24" s="202" t="s">
        <v>235</v>
      </c>
      <c r="B24" s="95"/>
      <c r="C24" s="95"/>
      <c r="D24" s="95"/>
      <c r="E24" s="310"/>
      <c r="F24" s="95"/>
      <c r="G24" s="95"/>
      <c r="H24" s="204"/>
      <c r="I24" s="204"/>
      <c r="J24" s="204"/>
      <c r="K24" s="206"/>
      <c r="L24" s="306">
        <f t="shared" si="5"/>
        <v>0</v>
      </c>
      <c r="M24" s="307">
        <f t="shared" si="5"/>
        <v>0</v>
      </c>
    </row>
    <row r="25" spans="1:13" s="97" customFormat="1" ht="60" customHeight="1" x14ac:dyDescent="0.3">
      <c r="A25" s="202" t="s">
        <v>130</v>
      </c>
      <c r="B25" s="95"/>
      <c r="C25" s="95"/>
      <c r="D25" s="95"/>
      <c r="E25" s="310"/>
      <c r="F25" s="95"/>
      <c r="G25" s="95"/>
      <c r="H25" s="204"/>
      <c r="I25" s="204"/>
      <c r="J25" s="204"/>
      <c r="K25" s="206"/>
      <c r="L25" s="306">
        <f t="shared" si="5"/>
        <v>0</v>
      </c>
      <c r="M25" s="307">
        <f t="shared" si="5"/>
        <v>0</v>
      </c>
    </row>
    <row r="26" spans="1:13" s="97" customFormat="1" ht="50.1" customHeight="1" x14ac:dyDescent="0.3">
      <c r="A26" s="202" t="s">
        <v>131</v>
      </c>
      <c r="B26" s="95"/>
      <c r="C26" s="95"/>
      <c r="D26" s="95"/>
      <c r="E26" s="310"/>
      <c r="F26" s="95"/>
      <c r="G26" s="95"/>
      <c r="H26" s="204"/>
      <c r="I26" s="204"/>
      <c r="J26" s="204"/>
      <c r="K26" s="206"/>
      <c r="L26" s="306">
        <f t="shared" si="5"/>
        <v>0</v>
      </c>
      <c r="M26" s="307">
        <f t="shared" si="5"/>
        <v>0</v>
      </c>
    </row>
    <row r="27" spans="1:13" s="97" customFormat="1" ht="50.1" customHeight="1" x14ac:dyDescent="0.3">
      <c r="A27" s="202" t="s">
        <v>132</v>
      </c>
      <c r="B27" s="95"/>
      <c r="C27" s="95"/>
      <c r="D27" s="95"/>
      <c r="E27" s="310"/>
      <c r="F27" s="95"/>
      <c r="G27" s="95"/>
      <c r="H27" s="204"/>
      <c r="I27" s="204"/>
      <c r="J27" s="204"/>
      <c r="K27" s="206"/>
      <c r="L27" s="306">
        <f t="shared" si="5"/>
        <v>0</v>
      </c>
      <c r="M27" s="307">
        <f t="shared" si="5"/>
        <v>0</v>
      </c>
    </row>
    <row r="28" spans="1:13" s="97" customFormat="1" ht="50.1" customHeight="1" thickBot="1" x14ac:dyDescent="0.35">
      <c r="A28" s="203" t="s">
        <v>133</v>
      </c>
      <c r="B28" s="98"/>
      <c r="C28" s="242"/>
      <c r="D28" s="242"/>
      <c r="E28" s="313"/>
      <c r="F28" s="204"/>
      <c r="G28" s="204"/>
      <c r="H28" s="242"/>
      <c r="I28" s="242"/>
      <c r="J28" s="204"/>
      <c r="K28" s="243"/>
      <c r="L28" s="308">
        <f t="shared" si="5"/>
        <v>0</v>
      </c>
      <c r="M28" s="309">
        <f t="shared" si="5"/>
        <v>0</v>
      </c>
    </row>
    <row r="29" spans="1:13" s="97" customFormat="1" ht="24" customHeight="1" x14ac:dyDescent="0.3">
      <c r="A29" s="99" t="s">
        <v>257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1"/>
      <c r="M29" s="101"/>
    </row>
    <row r="30" spans="1:13" s="39" customFormat="1" ht="24.9" customHeight="1" x14ac:dyDescent="0.3">
      <c r="A30" s="7" t="s">
        <v>174</v>
      </c>
      <c r="B30" s="437" t="str">
        <f>IF(ISBLANK(資產表!B53),"",資產表!B53)</f>
        <v/>
      </c>
      <c r="C30" s="437"/>
      <c r="D30" s="132" t="str">
        <f>IF(ISBLANK(資產表!D53),"",資產表!D53)</f>
        <v/>
      </c>
      <c r="E30" s="7" t="s">
        <v>175</v>
      </c>
      <c r="F30" s="300"/>
      <c r="G30" s="7" t="s">
        <v>251</v>
      </c>
      <c r="H30" s="436" t="str">
        <f>IF(ISBLANK(資產表!L53),"",資產表!L53)</f>
        <v/>
      </c>
      <c r="I30" s="436"/>
    </row>
    <row r="31" spans="1:13" ht="15.6" x14ac:dyDescent="0.3">
      <c r="A31" s="81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4"/>
      <c r="M31" s="24"/>
    </row>
    <row r="32" spans="1:13" ht="15.6" x14ac:dyDescent="0.3">
      <c r="A32" s="81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4"/>
      <c r="M32" s="24"/>
    </row>
    <row r="33" spans="1:13" ht="15.6" x14ac:dyDescent="0.3">
      <c r="A33" s="81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24"/>
    </row>
    <row r="34" spans="1:13" ht="15.6" x14ac:dyDescent="0.3">
      <c r="A34" s="81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4"/>
    </row>
    <row r="35" spans="1:13" ht="15.6" x14ac:dyDescent="0.3">
      <c r="A35" s="81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4"/>
      <c r="M35" s="24"/>
    </row>
    <row r="36" spans="1:13" ht="15.6" x14ac:dyDescent="0.3">
      <c r="A36" s="81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4"/>
    </row>
    <row r="37" spans="1:13" ht="15.6" x14ac:dyDescent="0.3">
      <c r="A37" s="81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</row>
    <row r="38" spans="1:13" ht="15.6" x14ac:dyDescent="0.3">
      <c r="A38" s="81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</row>
    <row r="39" spans="1:13" ht="15.6" x14ac:dyDescent="0.3">
      <c r="A39" s="81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</row>
    <row r="40" spans="1:13" ht="15.6" x14ac:dyDescent="0.3">
      <c r="A40" s="81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</row>
    <row r="41" spans="1:13" ht="15.6" x14ac:dyDescent="0.3">
      <c r="A41" s="81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</row>
    <row r="42" spans="1:13" ht="15.6" x14ac:dyDescent="0.3">
      <c r="A42" s="81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  <c r="M42" s="24"/>
    </row>
    <row r="43" spans="1:13" ht="15.6" x14ac:dyDescent="0.3">
      <c r="A43" s="81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4"/>
      <c r="M43" s="24"/>
    </row>
    <row r="44" spans="1:13" ht="15.6" x14ac:dyDescent="0.3">
      <c r="A44" s="81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</row>
    <row r="45" spans="1:13" ht="15.6" x14ac:dyDescent="0.3">
      <c r="A45" s="81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4"/>
      <c r="M45" s="24"/>
    </row>
    <row r="46" spans="1:13" ht="15.6" x14ac:dyDescent="0.3">
      <c r="A46" s="81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4"/>
      <c r="M46" s="24"/>
    </row>
    <row r="47" spans="1:13" ht="15.6" x14ac:dyDescent="0.3">
      <c r="A47" s="81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4"/>
      <c r="M47" s="24"/>
    </row>
    <row r="48" spans="1:13" ht="15.6" x14ac:dyDescent="0.3">
      <c r="A48" s="81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4"/>
      <c r="M48" s="24"/>
    </row>
    <row r="49" spans="1:13" ht="15.6" x14ac:dyDescent="0.3">
      <c r="A49" s="81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4"/>
      <c r="M49" s="24"/>
    </row>
    <row r="50" spans="1:13" ht="15.6" x14ac:dyDescent="0.3">
      <c r="A50" s="81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4"/>
      <c r="M50" s="24"/>
    </row>
    <row r="51" spans="1:13" ht="15.6" x14ac:dyDescent="0.3">
      <c r="A51" s="81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4"/>
      <c r="M51" s="24"/>
    </row>
    <row r="52" spans="1:13" ht="15.6" x14ac:dyDescent="0.3">
      <c r="A52" s="81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4"/>
      <c r="M52" s="24"/>
    </row>
    <row r="53" spans="1:13" ht="15.6" x14ac:dyDescent="0.3">
      <c r="A53" s="81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4"/>
      <c r="M53" s="24"/>
    </row>
    <row r="54" spans="1:13" ht="15.6" x14ac:dyDescent="0.3">
      <c r="A54" s="81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4"/>
      <c r="M54" s="24"/>
    </row>
    <row r="55" spans="1:13" ht="15.6" x14ac:dyDescent="0.3">
      <c r="A55" s="81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4"/>
      <c r="M55" s="24"/>
    </row>
    <row r="56" spans="1:13" ht="15.6" x14ac:dyDescent="0.3">
      <c r="A56" s="81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4"/>
      <c r="M56" s="24"/>
    </row>
    <row r="57" spans="1:13" ht="15.6" x14ac:dyDescent="0.3">
      <c r="A57" s="81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4"/>
      <c r="M57" s="24"/>
    </row>
    <row r="58" spans="1:13" ht="15.6" x14ac:dyDescent="0.3">
      <c r="A58" s="81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4"/>
      <c r="M58" s="24"/>
    </row>
    <row r="59" spans="1:13" ht="15.6" x14ac:dyDescent="0.3">
      <c r="A59" s="81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4"/>
      <c r="M59" s="24"/>
    </row>
    <row r="60" spans="1:13" ht="15.6" x14ac:dyDescent="0.3">
      <c r="A60" s="81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4"/>
      <c r="M60" s="24"/>
    </row>
    <row r="61" spans="1:13" ht="15.6" x14ac:dyDescent="0.3">
      <c r="A61" s="81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4"/>
      <c r="M61" s="24"/>
    </row>
    <row r="62" spans="1:13" ht="15.6" x14ac:dyDescent="0.3">
      <c r="A62" s="81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4"/>
      <c r="M62" s="24"/>
    </row>
    <row r="63" spans="1:13" ht="15.6" x14ac:dyDescent="0.3">
      <c r="A63" s="81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4"/>
      <c r="M63" s="24"/>
    </row>
    <row r="64" spans="1:13" ht="15.6" x14ac:dyDescent="0.3">
      <c r="A64" s="81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4"/>
      <c r="M64" s="24"/>
    </row>
    <row r="65" spans="1:13" ht="15.6" x14ac:dyDescent="0.3">
      <c r="A65" s="81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4"/>
      <c r="M65" s="24"/>
    </row>
    <row r="66" spans="1:13" ht="15.6" x14ac:dyDescent="0.3">
      <c r="A66" s="8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4"/>
      <c r="M66" s="24"/>
    </row>
    <row r="67" spans="1:13" ht="15.6" x14ac:dyDescent="0.3">
      <c r="A67" s="81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4"/>
      <c r="M67" s="24"/>
    </row>
    <row r="68" spans="1:13" ht="15.6" x14ac:dyDescent="0.3">
      <c r="A68" s="81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4"/>
      <c r="M68" s="24"/>
    </row>
    <row r="69" spans="1:13" ht="15.6" x14ac:dyDescent="0.3">
      <c r="A69" s="81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4"/>
      <c r="M69" s="24"/>
    </row>
    <row r="70" spans="1:13" ht="15.6" x14ac:dyDescent="0.3">
      <c r="A70" s="81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4"/>
      <c r="M70" s="24"/>
    </row>
    <row r="71" spans="1:13" ht="15.6" x14ac:dyDescent="0.3">
      <c r="A71" s="81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4"/>
      <c r="M71" s="24"/>
    </row>
    <row r="72" spans="1:13" ht="15.6" x14ac:dyDescent="0.3">
      <c r="A72" s="81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4"/>
      <c r="M72" s="24"/>
    </row>
    <row r="73" spans="1:13" ht="15.6" x14ac:dyDescent="0.3">
      <c r="A73" s="81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4"/>
      <c r="M73" s="24"/>
    </row>
    <row r="74" spans="1:13" ht="15.6" x14ac:dyDescent="0.3">
      <c r="A74" s="81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4"/>
      <c r="M74" s="24"/>
    </row>
    <row r="75" spans="1:13" ht="15.6" x14ac:dyDescent="0.3">
      <c r="A75" s="81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4"/>
      <c r="M75" s="24"/>
    </row>
    <row r="76" spans="1:13" ht="15.6" x14ac:dyDescent="0.3">
      <c r="A76" s="81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4"/>
      <c r="M76" s="24"/>
    </row>
    <row r="77" spans="1:13" ht="15.6" x14ac:dyDescent="0.3">
      <c r="A77" s="81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4"/>
      <c r="M77" s="24"/>
    </row>
    <row r="78" spans="1:13" ht="15.6" x14ac:dyDescent="0.3">
      <c r="A78" s="81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4"/>
      <c r="M78" s="24"/>
    </row>
    <row r="79" spans="1:13" ht="15.6" x14ac:dyDescent="0.3">
      <c r="A79" s="81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4"/>
      <c r="M79" s="24"/>
    </row>
    <row r="80" spans="1:13" ht="15.6" x14ac:dyDescent="0.3">
      <c r="A80" s="81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4"/>
      <c r="M80" s="24"/>
    </row>
    <row r="81" spans="1:13" ht="15.6" x14ac:dyDescent="0.3">
      <c r="A81" s="81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4"/>
      <c r="M81" s="24"/>
    </row>
    <row r="82" spans="1:13" ht="15.6" x14ac:dyDescent="0.3">
      <c r="A82" s="81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4"/>
      <c r="M82" s="24"/>
    </row>
    <row r="83" spans="1:13" ht="15.6" x14ac:dyDescent="0.3">
      <c r="A83" s="81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4"/>
      <c r="M83" s="24"/>
    </row>
    <row r="84" spans="1:13" ht="15.6" x14ac:dyDescent="0.3">
      <c r="A84" s="81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4"/>
      <c r="M84" s="24"/>
    </row>
    <row r="85" spans="1:13" ht="15.6" x14ac:dyDescent="0.3">
      <c r="A85" s="81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4"/>
      <c r="M85" s="24"/>
    </row>
  </sheetData>
  <mergeCells count="12">
    <mergeCell ref="B30:C30"/>
    <mergeCell ref="H30:I30"/>
    <mergeCell ref="A10:A11"/>
    <mergeCell ref="A1:M1"/>
    <mergeCell ref="A3:M3"/>
    <mergeCell ref="A7:A8"/>
    <mergeCell ref="B7:C10"/>
    <mergeCell ref="F7:G10"/>
    <mergeCell ref="H7:I10"/>
    <mergeCell ref="J7:K10"/>
    <mergeCell ref="L7:M10"/>
    <mergeCell ref="D7:E10"/>
  </mergeCells>
  <phoneticPr fontId="2" type="noConversion"/>
  <conditionalFormatting sqref="B13:K13 F14:G17 F22:M22 F24:G27">
    <cfRule type="expression" dxfId="18" priority="57" stopIfTrue="1">
      <formula>ROUNDDOWN(B13,0)-B13&lt;&gt;0</formula>
    </cfRule>
  </conditionalFormatting>
  <conditionalFormatting sqref="L13:M13">
    <cfRule type="expression" dxfId="17" priority="56" stopIfTrue="1">
      <formula>ROUNDDOWN(L13,0)-L13&lt;&gt;0</formula>
    </cfRule>
  </conditionalFormatting>
  <conditionalFormatting sqref="B14">
    <cfRule type="expression" dxfId="16" priority="55" stopIfTrue="1">
      <formula>ROUNDDOWN(B14,0)-B14&lt;&gt;0</formula>
    </cfRule>
  </conditionalFormatting>
  <conditionalFormatting sqref="J19:K19">
    <cfRule type="expression" dxfId="15" priority="47" stopIfTrue="1">
      <formula>ROUNDDOWN(J19,0)-J19&lt;&gt;0</formula>
    </cfRule>
  </conditionalFormatting>
  <conditionalFormatting sqref="B20:B21">
    <cfRule type="expression" dxfId="14" priority="44" stopIfTrue="1">
      <formula>ROUNDDOWN(B20,0)-B20&lt;&gt;0</formula>
    </cfRule>
  </conditionalFormatting>
  <conditionalFormatting sqref="F18:G20">
    <cfRule type="expression" dxfId="13" priority="41" stopIfTrue="1">
      <formula>ROUNDDOWN(F18,0)-F18&lt;&gt;0</formula>
    </cfRule>
  </conditionalFormatting>
  <conditionalFormatting sqref="F23:G23">
    <cfRule type="expression" dxfId="12" priority="34" stopIfTrue="1">
      <formula>ROUNDDOWN(F23,0)-F23&lt;&gt;0</formula>
    </cfRule>
  </conditionalFormatting>
  <conditionalFormatting sqref="B22">
    <cfRule type="expression" dxfId="11" priority="33" stopIfTrue="1">
      <formula>ROUNDDOWN(B22,0)-B22&lt;&gt;0</formula>
    </cfRule>
  </conditionalFormatting>
  <conditionalFormatting sqref="B15:B19">
    <cfRule type="expression" dxfId="10" priority="29" stopIfTrue="1">
      <formula>ROUNDDOWN(B15,0)-B15&lt;&gt;0</formula>
    </cfRule>
  </conditionalFormatting>
  <conditionalFormatting sqref="C14:E14">
    <cfRule type="expression" dxfId="9" priority="28" stopIfTrue="1">
      <formula>ROUNDDOWN(C14,0)-C14&lt;&gt;0</formula>
    </cfRule>
  </conditionalFormatting>
  <conditionalFormatting sqref="C20:E21">
    <cfRule type="expression" dxfId="8" priority="27" stopIfTrue="1">
      <formula>ROUNDDOWN(C20,0)-C20&lt;&gt;0</formula>
    </cfRule>
  </conditionalFormatting>
  <conditionalFormatting sqref="C22:E22">
    <cfRule type="expression" dxfId="7" priority="23" stopIfTrue="1">
      <formula>ROUNDDOWN(C22,0)-C22&lt;&gt;0</formula>
    </cfRule>
  </conditionalFormatting>
  <conditionalFormatting sqref="C15:E19">
    <cfRule type="expression" dxfId="6" priority="21" stopIfTrue="1">
      <formula>ROUNDDOWN(C15,0)-C15&lt;&gt;0</formula>
    </cfRule>
  </conditionalFormatting>
  <conditionalFormatting sqref="L14:M21">
    <cfRule type="expression" dxfId="5" priority="20" stopIfTrue="1">
      <formula>ROUNDDOWN(L14,0)-L14&lt;&gt;0</formula>
    </cfRule>
  </conditionalFormatting>
  <conditionalFormatting sqref="J23:K23">
    <cfRule type="expression" dxfId="4" priority="12" stopIfTrue="1">
      <formula>ROUNDDOWN(J23,0)-J23&lt;&gt;0</formula>
    </cfRule>
  </conditionalFormatting>
  <conditionalFormatting sqref="B24:E28">
    <cfRule type="expression" dxfId="3" priority="11" stopIfTrue="1">
      <formula>ROUNDDOWN(B24,0)-B24&lt;&gt;0</formula>
    </cfRule>
  </conditionalFormatting>
  <conditionalFormatting sqref="I28">
    <cfRule type="expression" dxfId="2" priority="9" stopIfTrue="1">
      <formula>ROUNDDOWN(I28,0)-I28&lt;&gt;0</formula>
    </cfRule>
  </conditionalFormatting>
  <conditionalFormatting sqref="H28">
    <cfRule type="expression" dxfId="1" priority="8" stopIfTrue="1">
      <formula>ROUNDDOWN(H28,0)-H28&lt;&gt;0</formula>
    </cfRule>
  </conditionalFormatting>
  <conditionalFormatting sqref="L23:M28">
    <cfRule type="expression" dxfId="0" priority="1" stopIfTrue="1">
      <formula>ROUNDDOWN(L23,0)-L23&lt;&gt;0</formula>
    </cfRule>
  </conditionalFormatting>
  <printOptions horizontalCentered="1" verticalCentered="1"/>
  <pageMargins left="0.19685039370078741" right="0.19685039370078741" top="0" bottom="0" header="0.39370078740157483" footer="0.39370078740157483"/>
  <pageSetup paperSize="8" scale="7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資產表</vt:lpstr>
      <vt:lpstr>負債表 </vt:lpstr>
      <vt:lpstr>附表1-應收預付及應付預收款項明細表</vt:lpstr>
      <vt:lpstr>附表2-國內外金融投資明細表</vt:lpstr>
      <vt:lpstr>'附表1-應收預付及應付預收款項明細表'!Print_Area</vt:lpstr>
      <vt:lpstr>'附表2-國內外金融投資明細表'!Print_Area</vt:lpstr>
      <vt:lpstr>'負債表 '!Print_Area</vt:lpstr>
      <vt:lpstr>資產表!Print_Area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怡君</dc:creator>
  <cp:lastModifiedBy>韓詠翔</cp:lastModifiedBy>
  <cp:lastPrinted>2023-06-12T07:42:58Z</cp:lastPrinted>
  <dcterms:created xsi:type="dcterms:W3CDTF">2001-06-23T06:54:32Z</dcterms:created>
  <dcterms:modified xsi:type="dcterms:W3CDTF">2024-07-11T08:09:52Z</dcterms:modified>
</cp:coreProperties>
</file>