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Default Extension="vml" ContentType="application/vnd.openxmlformats-officedocument.vmlDrawing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070" windowWidth="8950" windowHeight="4030" tabRatio="812" activeTab="18"/>
  </bookViews>
  <sheets>
    <sheet name="A&amp;L89" sheetId="1" r:id="rId1"/>
    <sheet name="A&amp;L90" sheetId="2" r:id="rId2"/>
    <sheet name="A&amp;L91" sheetId="3" r:id="rId3"/>
    <sheet name="A&amp;L92" sheetId="4" r:id="rId4"/>
    <sheet name="A&amp;L93" sheetId="5" r:id="rId5"/>
    <sheet name="A&amp;L94" sheetId="6" r:id="rId6"/>
    <sheet name="A&amp;L95" sheetId="7" r:id="rId7"/>
    <sheet name="A&amp;L96" sheetId="8" r:id="rId8"/>
    <sheet name="A&amp;L97" sheetId="9" r:id="rId9"/>
    <sheet name="A&amp;L98" sheetId="10" r:id="rId10"/>
    <sheet name="A&amp;L99" sheetId="11" r:id="rId11"/>
    <sheet name="A&amp;L100" sheetId="12" r:id="rId12"/>
    <sheet name="A&amp;L101" sheetId="13" r:id="rId13"/>
    <sheet name="A&amp;L102" sheetId="14" r:id="rId14"/>
    <sheet name="A&amp;L103" sheetId="15" r:id="rId15"/>
    <sheet name="A&amp;L104" sheetId="16" r:id="rId16"/>
    <sheet name="A&amp;L105" sheetId="17" r:id="rId17"/>
    <sheet name="A&amp;L106" sheetId="18" r:id="rId18"/>
    <sheet name="A&amp;L107" sheetId="19" r:id="rId19"/>
    <sheet name="A&amp;L104_呈副處長" sheetId="20" state="hidden" r:id="rId20"/>
    <sheet name="A&amp;L105_呈副處長" sheetId="21" state="hidden" r:id="rId21"/>
  </sheets>
  <externalReferences>
    <externalReference r:id="rId24"/>
    <externalReference r:id="rId25"/>
    <externalReference r:id="rId26"/>
  </externalReferences>
  <definedNames>
    <definedName name="DATABASE" localSheetId="11">'A&amp;L100'!$A$13:$B$40</definedName>
    <definedName name="DATABASE" localSheetId="12">'A&amp;L101'!$A$13:$B$40</definedName>
    <definedName name="DATABASE" localSheetId="13">'A&amp;L102'!$A$13:$B$40</definedName>
    <definedName name="DATABASE" localSheetId="14">'A&amp;L103'!$A$13:$B$40</definedName>
    <definedName name="DATABASE" localSheetId="15">'A&amp;L104'!$A$13:$B$40</definedName>
    <definedName name="DATABASE" localSheetId="19">'A&amp;L104_呈副處長'!$A$13:$B$40</definedName>
    <definedName name="DATABASE" localSheetId="16">'A&amp;L105'!$A$13:$B$40</definedName>
    <definedName name="DATABASE" localSheetId="20">'A&amp;L105_呈副處長'!$A$13:$B$40</definedName>
    <definedName name="DATABASE" localSheetId="17">'A&amp;L106'!$A$13:$B$40</definedName>
    <definedName name="DATABASE" localSheetId="18">'A&amp;L107'!$A$13:$B$40</definedName>
    <definedName name="DATABASE" localSheetId="0">'A&amp;L89'!$A$13:$B$40</definedName>
    <definedName name="DATABASE" localSheetId="1">'A&amp;L90'!$A$13:$B$40</definedName>
    <definedName name="DATABASE" localSheetId="2">'A&amp;L91'!$A$13:$B$40</definedName>
    <definedName name="DATABASE" localSheetId="3">'A&amp;L92'!$A$13:$B$40</definedName>
    <definedName name="DATABASE" localSheetId="4">'A&amp;L93'!$A$13:$B$40</definedName>
    <definedName name="DATABASE" localSheetId="5">'A&amp;L94'!$A$13:$B$40</definedName>
    <definedName name="DATABASE" localSheetId="6">'A&amp;L95'!$A$13:$B$40</definedName>
    <definedName name="DATABASE" localSheetId="7">'A&amp;L96'!$A$13:$B$40</definedName>
    <definedName name="DATABASE" localSheetId="8">'A&amp;L97'!$A$13:$B$40</definedName>
    <definedName name="DATABASE" localSheetId="9">'A&amp;L98'!$A$13:$B$40</definedName>
    <definedName name="DATABASE" localSheetId="10">'A&amp;L99'!$A$13:$B$40</definedName>
    <definedName name="_xlnm.Print_Area" localSheetId="11">'A&amp;L100'!$A$1:$X$40</definedName>
    <definedName name="_xlnm.Print_Area" localSheetId="12">'A&amp;L101'!$A$1:$X$40</definedName>
    <definedName name="_xlnm.Print_Area" localSheetId="13">'A&amp;L102'!$A$1:$X$40</definedName>
    <definedName name="_xlnm.Print_Area" localSheetId="14">'A&amp;L103'!$A$1:$X$40</definedName>
    <definedName name="_xlnm.Print_Area" localSheetId="15">'A&amp;L104'!$A$1:$X$40</definedName>
    <definedName name="_xlnm.Print_Area" localSheetId="19">'A&amp;L104_呈副處長'!$A$1:$AE$40</definedName>
    <definedName name="_xlnm.Print_Area" localSheetId="16">'A&amp;L105'!$A$1:$X$40</definedName>
    <definedName name="_xlnm.Print_Area" localSheetId="20">'A&amp;L105_呈副處長'!$A$1:$AE$40</definedName>
    <definedName name="_xlnm.Print_Area" localSheetId="17">'A&amp;L106'!$A$1:$X$40</definedName>
    <definedName name="_xlnm.Print_Area" localSheetId="18">'A&amp;L107'!$A$1:$X$40</definedName>
    <definedName name="_xlnm.Print_Area" localSheetId="0">'A&amp;L89'!$A$1:$X$40</definedName>
    <definedName name="_xlnm.Print_Area" localSheetId="1">'A&amp;L90'!$A$1:$X$40</definedName>
    <definedName name="_xlnm.Print_Area" localSheetId="2">'A&amp;L91'!$A$1:$X$40</definedName>
    <definedName name="_xlnm.Print_Area" localSheetId="3">'A&amp;L92'!$A$1:$X$40</definedName>
    <definedName name="_xlnm.Print_Area" localSheetId="4">'A&amp;L93'!$A$1:$X$40</definedName>
    <definedName name="_xlnm.Print_Area" localSheetId="5">'A&amp;L94'!$A$1:$X$40</definedName>
    <definedName name="_xlnm.Print_Area" localSheetId="6">'A&amp;L95'!$A$1:$X$40</definedName>
    <definedName name="_xlnm.Print_Area" localSheetId="7">'A&amp;L96'!$A$1:$X$40</definedName>
    <definedName name="_xlnm.Print_Area" localSheetId="8">'A&amp;L97'!$A$1:$X$40</definedName>
    <definedName name="_xlnm.Print_Area" localSheetId="9">'A&amp;L98'!$A$1:$X$40</definedName>
    <definedName name="_xlnm.Print_Area" localSheetId="10">'A&amp;L99'!$A$1:$X$40</definedName>
  </definedNames>
  <calcPr fullCalcOnLoad="1"/>
</workbook>
</file>

<file path=xl/comments20.xml><?xml version="1.0" encoding="utf-8"?>
<comments xmlns="http://schemas.openxmlformats.org/spreadsheetml/2006/main">
  <authors>
    <author>黃慧雯</author>
  </authors>
  <commentList>
    <comment ref="AD23" authorId="0">
      <text>
        <r>
          <rPr>
            <b/>
            <sz val="11"/>
            <rFont val="細明體"/>
            <family val="3"/>
          </rPr>
          <t>黃慧雯</t>
        </r>
        <r>
          <rPr>
            <b/>
            <sz val="11"/>
            <rFont val="Tahoma"/>
            <family val="2"/>
          </rPr>
          <t>:</t>
        </r>
        <r>
          <rPr>
            <sz val="11"/>
            <rFont val="Tahoma"/>
            <family val="2"/>
          </rPr>
          <t xml:space="preserve">
</t>
        </r>
        <r>
          <rPr>
            <sz val="11"/>
            <rFont val="細明體"/>
            <family val="3"/>
          </rPr>
          <t>包括對</t>
        </r>
        <r>
          <rPr>
            <u val="single"/>
            <sz val="11"/>
            <rFont val="細明體"/>
            <family val="3"/>
          </rPr>
          <t>金融部門</t>
        </r>
        <r>
          <rPr>
            <sz val="11"/>
            <rFont val="細明體"/>
            <family val="3"/>
          </rPr>
          <t>及</t>
        </r>
        <r>
          <rPr>
            <u val="single"/>
            <sz val="11"/>
            <rFont val="細明體"/>
            <family val="3"/>
          </rPr>
          <t>非金融部門</t>
        </r>
        <r>
          <rPr>
            <sz val="11"/>
            <rFont val="細明體"/>
            <family val="3"/>
          </rPr>
          <t>放款</t>
        </r>
      </text>
    </comment>
  </commentList>
</comments>
</file>

<file path=xl/comments21.xml><?xml version="1.0" encoding="utf-8"?>
<comments xmlns="http://schemas.openxmlformats.org/spreadsheetml/2006/main">
  <authors>
    <author>黃慧雯</author>
  </authors>
  <commentList>
    <comment ref="AD23" authorId="0">
      <text>
        <r>
          <rPr>
            <b/>
            <sz val="11"/>
            <rFont val="細明體"/>
            <family val="3"/>
          </rPr>
          <t>黃慧雯</t>
        </r>
        <r>
          <rPr>
            <b/>
            <sz val="11"/>
            <rFont val="Tahoma"/>
            <family val="2"/>
          </rPr>
          <t>:</t>
        </r>
        <r>
          <rPr>
            <sz val="11"/>
            <rFont val="Tahoma"/>
            <family val="2"/>
          </rPr>
          <t xml:space="preserve">
</t>
        </r>
        <r>
          <rPr>
            <sz val="11"/>
            <rFont val="細明體"/>
            <family val="3"/>
          </rPr>
          <t>包括對</t>
        </r>
        <r>
          <rPr>
            <u val="single"/>
            <sz val="11"/>
            <rFont val="細明體"/>
            <family val="3"/>
          </rPr>
          <t>金融部門</t>
        </r>
        <r>
          <rPr>
            <sz val="11"/>
            <rFont val="細明體"/>
            <family val="3"/>
          </rPr>
          <t>及</t>
        </r>
        <r>
          <rPr>
            <u val="single"/>
            <sz val="11"/>
            <rFont val="細明體"/>
            <family val="3"/>
          </rPr>
          <t>非金融部門</t>
        </r>
        <r>
          <rPr>
            <sz val="11"/>
            <rFont val="細明體"/>
            <family val="3"/>
          </rPr>
          <t>放款</t>
        </r>
      </text>
    </comment>
  </commentList>
</comments>
</file>

<file path=xl/sharedStrings.xml><?xml version="1.0" encoding="utf-8"?>
<sst xmlns="http://schemas.openxmlformats.org/spreadsheetml/2006/main" count="9535" uniqueCount="399">
  <si>
    <t>單位：新台幣百萬元</t>
  </si>
  <si>
    <t>民    營</t>
  </si>
  <si>
    <t>公    營</t>
  </si>
  <si>
    <t>中 央 銀 行</t>
  </si>
  <si>
    <t>1.</t>
  </si>
  <si>
    <t>2.</t>
  </si>
  <si>
    <t>3.</t>
  </si>
  <si>
    <t>4.</t>
  </si>
  <si>
    <t>5.</t>
  </si>
  <si>
    <t>6.</t>
  </si>
  <si>
    <t>通貨</t>
  </si>
  <si>
    <t>人壽保險準備</t>
  </si>
  <si>
    <t>政府存款</t>
  </si>
  <si>
    <t>準備性存款</t>
  </si>
  <si>
    <t>非準備存款</t>
  </si>
  <si>
    <t>中央銀行融通</t>
  </si>
  <si>
    <t>金融機構同業往來</t>
  </si>
  <si>
    <t>金融債券</t>
  </si>
  <si>
    <t>金融機構放款</t>
  </si>
  <si>
    <t>政府債券</t>
  </si>
  <si>
    <t>7.</t>
  </si>
  <si>
    <t>8.</t>
  </si>
  <si>
    <t>9.</t>
  </si>
  <si>
    <t>家庭及非營利團體</t>
  </si>
  <si>
    <t>Households &amp;</t>
  </si>
  <si>
    <t xml:space="preserve">     Business</t>
  </si>
  <si>
    <t>Items</t>
  </si>
  <si>
    <t>10.</t>
  </si>
  <si>
    <t>11.</t>
  </si>
  <si>
    <t>12.</t>
  </si>
  <si>
    <t>13.</t>
  </si>
  <si>
    <t>16.</t>
  </si>
  <si>
    <t>17.</t>
  </si>
  <si>
    <t>18.</t>
  </si>
  <si>
    <t>19.</t>
  </si>
  <si>
    <t>20.</t>
  </si>
  <si>
    <t>21.</t>
  </si>
  <si>
    <t>22.</t>
  </si>
  <si>
    <t>23.</t>
  </si>
  <si>
    <r>
      <t>項</t>
    </r>
    <r>
      <rPr>
        <sz val="14"/>
        <rFont val="Times New Roman"/>
        <family val="1"/>
      </rPr>
      <t xml:space="preserve">          </t>
    </r>
    <r>
      <rPr>
        <sz val="14"/>
        <rFont val="標楷體"/>
        <family val="4"/>
      </rPr>
      <t>目</t>
    </r>
  </si>
  <si>
    <t>Liabilities</t>
  </si>
  <si>
    <t>Assets</t>
  </si>
  <si>
    <t>24.</t>
  </si>
  <si>
    <t>25.</t>
  </si>
  <si>
    <t>保險公司及退休基金</t>
  </si>
  <si>
    <t>共同基金</t>
  </si>
  <si>
    <t>非金融部門放款</t>
  </si>
  <si>
    <t>14.</t>
  </si>
  <si>
    <t>15.</t>
  </si>
  <si>
    <t>短期票券</t>
  </si>
  <si>
    <t>國內公司債</t>
  </si>
  <si>
    <t>上市上櫃公司股權</t>
  </si>
  <si>
    <t>其他企業權益</t>
  </si>
  <si>
    <t>退休基金準備</t>
  </si>
  <si>
    <t>金融性資產負債合計</t>
  </si>
  <si>
    <t>26.</t>
  </si>
  <si>
    <t>國外證券</t>
  </si>
  <si>
    <t>27.</t>
  </si>
  <si>
    <r>
      <t>民國</t>
    </r>
    <r>
      <rPr>
        <sz val="18"/>
        <rFont val="Times New Roman"/>
        <family val="1"/>
      </rPr>
      <t>89</t>
    </r>
    <r>
      <rPr>
        <sz val="18"/>
        <rFont val="標楷體"/>
        <family val="4"/>
      </rPr>
      <t>年底各部門</t>
    </r>
  </si>
  <si>
    <t>金融性資產負債餘額表</t>
  </si>
  <si>
    <t>對外直接投資</t>
  </si>
  <si>
    <t>中央銀行準備資產</t>
  </si>
  <si>
    <t>金融性資產負債餘額表</t>
  </si>
  <si>
    <t>企      業</t>
  </si>
  <si>
    <t>金  融  機  構</t>
  </si>
  <si>
    <t>政　　　府</t>
  </si>
  <si>
    <t>全體部門</t>
  </si>
  <si>
    <t>Government</t>
  </si>
  <si>
    <t>Central Bank</t>
  </si>
  <si>
    <r>
      <t>民國</t>
    </r>
    <r>
      <rPr>
        <sz val="18"/>
        <rFont val="Times New Roman"/>
        <family val="1"/>
      </rPr>
      <t>90</t>
    </r>
    <r>
      <rPr>
        <sz val="18"/>
        <rFont val="標楷體"/>
        <family val="4"/>
      </rPr>
      <t>年底各部門</t>
    </r>
  </si>
  <si>
    <t>Millions of N.T.Dollars</t>
  </si>
  <si>
    <t xml:space="preserve"> Financial Assets &amp; Liabilities  </t>
  </si>
  <si>
    <t>of All Sectors at the end of 2000</t>
  </si>
  <si>
    <t xml:space="preserve"> Financial Assets &amp; Liabilities </t>
  </si>
  <si>
    <t>of All Sectors at the end of 2001</t>
  </si>
  <si>
    <t xml:space="preserve"> non-profit</t>
  </si>
  <si>
    <t xml:space="preserve"> institutions</t>
  </si>
  <si>
    <t>Public enterprises</t>
  </si>
  <si>
    <t>Insurance companies &amp; pension funds</t>
  </si>
  <si>
    <t>Other financial institutions</t>
  </si>
  <si>
    <t>All domestic sectors</t>
  </si>
  <si>
    <t>Rest of the world</t>
  </si>
  <si>
    <r>
      <t>其</t>
    </r>
    <r>
      <rPr>
        <sz val="12.5"/>
        <rFont val="Times New Roman"/>
        <family val="1"/>
      </rPr>
      <t xml:space="preserve">      </t>
    </r>
    <r>
      <rPr>
        <sz val="12.5"/>
        <rFont val="標楷體"/>
        <family val="4"/>
      </rPr>
      <t>他</t>
    </r>
  </si>
  <si>
    <t>Financial institutions</t>
  </si>
  <si>
    <r>
      <t>國</t>
    </r>
    <r>
      <rPr>
        <sz val="12.5"/>
        <rFont val="Times New Roman"/>
        <family val="1"/>
      </rPr>
      <t xml:space="preserve">        </t>
    </r>
    <r>
      <rPr>
        <sz val="12.5"/>
        <rFont val="標楷體"/>
        <family val="4"/>
      </rPr>
      <t>內</t>
    </r>
  </si>
  <si>
    <r>
      <t>國</t>
    </r>
    <r>
      <rPr>
        <sz val="12.5"/>
        <rFont val="Times New Roman"/>
        <family val="1"/>
      </rPr>
      <t xml:space="preserve">    </t>
    </r>
    <r>
      <rPr>
        <sz val="12.5"/>
        <rFont val="標楷體"/>
        <family val="4"/>
      </rPr>
      <t>外</t>
    </r>
  </si>
  <si>
    <r>
      <t>部</t>
    </r>
    <r>
      <rPr>
        <sz val="12.5"/>
        <rFont val="Times New Roman"/>
        <family val="1"/>
      </rPr>
      <t xml:space="preserve">    </t>
    </r>
    <r>
      <rPr>
        <sz val="12.5"/>
        <rFont val="標楷體"/>
        <family val="4"/>
      </rPr>
      <t>門</t>
    </r>
  </si>
  <si>
    <r>
      <t>資</t>
    </r>
    <r>
      <rPr>
        <sz val="12.5"/>
        <rFont val="Times New Roman"/>
        <family val="1"/>
      </rPr>
      <t xml:space="preserve">    </t>
    </r>
    <r>
      <rPr>
        <sz val="12.5"/>
        <rFont val="標楷體"/>
        <family val="4"/>
      </rPr>
      <t>產</t>
    </r>
  </si>
  <si>
    <r>
      <t>負</t>
    </r>
    <r>
      <rPr>
        <sz val="12.5"/>
        <rFont val="Times New Roman"/>
        <family val="1"/>
      </rPr>
      <t xml:space="preserve">     </t>
    </r>
    <r>
      <rPr>
        <sz val="12.5"/>
        <rFont val="標楷體"/>
        <family val="4"/>
      </rPr>
      <t>債</t>
    </r>
  </si>
  <si>
    <r>
      <t>民</t>
    </r>
    <r>
      <rPr>
        <sz val="12.5"/>
        <rFont val="Times New Roman"/>
        <family val="1"/>
      </rPr>
      <t xml:space="preserve">    </t>
    </r>
    <r>
      <rPr>
        <sz val="12.5"/>
        <rFont val="標楷體"/>
        <family val="4"/>
      </rPr>
      <t>營</t>
    </r>
  </si>
  <si>
    <r>
      <t>公</t>
    </r>
    <r>
      <rPr>
        <sz val="12.5"/>
        <rFont val="Times New Roman"/>
        <family val="1"/>
      </rPr>
      <t xml:space="preserve">    </t>
    </r>
    <r>
      <rPr>
        <sz val="12.5"/>
        <rFont val="標楷體"/>
        <family val="4"/>
      </rPr>
      <t>營</t>
    </r>
  </si>
  <si>
    <r>
      <t>中</t>
    </r>
    <r>
      <rPr>
        <sz val="12.5"/>
        <rFont val="Times New Roman"/>
        <family val="1"/>
      </rPr>
      <t xml:space="preserve"> </t>
    </r>
    <r>
      <rPr>
        <sz val="12.5"/>
        <rFont val="標楷體"/>
        <family val="4"/>
      </rPr>
      <t>央</t>
    </r>
    <r>
      <rPr>
        <sz val="12.5"/>
        <rFont val="Times New Roman"/>
        <family val="1"/>
      </rPr>
      <t xml:space="preserve"> </t>
    </r>
    <r>
      <rPr>
        <sz val="12.5"/>
        <rFont val="標楷體"/>
        <family val="4"/>
      </rPr>
      <t>銀</t>
    </r>
    <r>
      <rPr>
        <sz val="12.5"/>
        <rFont val="Times New Roman"/>
        <family val="1"/>
      </rPr>
      <t xml:space="preserve"> </t>
    </r>
    <r>
      <rPr>
        <sz val="12.5"/>
        <rFont val="標楷體"/>
        <family val="4"/>
      </rPr>
      <t>行</t>
    </r>
  </si>
  <si>
    <t>應收、應付款</t>
  </si>
  <si>
    <t>Deposits with Central Bank other than reserve requirements</t>
  </si>
  <si>
    <r>
      <t>民國</t>
    </r>
    <r>
      <rPr>
        <sz val="18"/>
        <rFont val="Times New Roman"/>
        <family val="1"/>
      </rPr>
      <t>99</t>
    </r>
    <r>
      <rPr>
        <sz val="18"/>
        <rFont val="標楷體"/>
        <family val="4"/>
      </rPr>
      <t>年底各部門</t>
    </r>
  </si>
  <si>
    <t>of All Sectors at the end of 2010</t>
  </si>
  <si>
    <t>Currency</t>
  </si>
  <si>
    <t>活期性存款</t>
  </si>
  <si>
    <t>Demand deposits</t>
  </si>
  <si>
    <t>定期性存款及外匯存款</t>
  </si>
  <si>
    <t xml:space="preserve">Time deposits &amp; foreign currency deposits </t>
  </si>
  <si>
    <t>國外存款</t>
  </si>
  <si>
    <t>Foreign deposits</t>
  </si>
  <si>
    <t>Government deposits</t>
  </si>
  <si>
    <t>Reserves against deposits</t>
  </si>
  <si>
    <t>Deposits with Central Bank other than reserve requirements</t>
  </si>
  <si>
    <t>中央銀行單券</t>
  </si>
  <si>
    <t>Central Bank securities</t>
  </si>
  <si>
    <t>Accommodations from Central Bank</t>
  </si>
  <si>
    <t>Interbank claims</t>
  </si>
  <si>
    <t xml:space="preserve">Loans by financial institutions </t>
  </si>
  <si>
    <t>附條件交易</t>
  </si>
  <si>
    <t>Repurchase agreements</t>
  </si>
  <si>
    <t>非金融部門放款</t>
  </si>
  <si>
    <t xml:space="preserve">Loans by  nonfinancial institutions </t>
  </si>
  <si>
    <t>14.</t>
  </si>
  <si>
    <t>短期票券</t>
  </si>
  <si>
    <t>Short-term securities</t>
  </si>
  <si>
    <t>15.</t>
  </si>
  <si>
    <t>Government securities</t>
  </si>
  <si>
    <t>國內公司債</t>
  </si>
  <si>
    <t>Domestic corporate bonds</t>
  </si>
  <si>
    <t>Bank debentures</t>
  </si>
  <si>
    <t>Mutual funds</t>
  </si>
  <si>
    <t>上市上櫃公司股權</t>
  </si>
  <si>
    <t>Shares</t>
  </si>
  <si>
    <t>其他企業權益</t>
  </si>
  <si>
    <t>Other equities</t>
  </si>
  <si>
    <t>Life insurance reserves</t>
  </si>
  <si>
    <t>退休基金準備</t>
  </si>
  <si>
    <t>Pension fund reserves</t>
  </si>
  <si>
    <t>應收、應付款</t>
  </si>
  <si>
    <t>Accounts receivable/payable</t>
  </si>
  <si>
    <t>Outward direct investment</t>
  </si>
  <si>
    <t>國外證券</t>
  </si>
  <si>
    <t>Outward securities investment and issuance</t>
  </si>
  <si>
    <t>中央銀行準備資產</t>
  </si>
  <si>
    <t>Reserve assets of Central Bank</t>
  </si>
  <si>
    <t>其他債權債務淨額</t>
  </si>
  <si>
    <t>Net other assets &amp; liabilities</t>
  </si>
  <si>
    <t>Total</t>
  </si>
  <si>
    <t>Currency</t>
  </si>
  <si>
    <t>活期性存款</t>
  </si>
  <si>
    <t>Demand deposits</t>
  </si>
  <si>
    <t>定期性存款及外匯存款</t>
  </si>
  <si>
    <t xml:space="preserve">Time deposits &amp; foreign currency deposits </t>
  </si>
  <si>
    <t>國外存款</t>
  </si>
  <si>
    <t>Foreign deposits</t>
  </si>
  <si>
    <t>Government deposits</t>
  </si>
  <si>
    <t>Reserves against deposits</t>
  </si>
  <si>
    <t>Deposits with Central Bank other than reserve requirements</t>
  </si>
  <si>
    <t>中央銀行單券</t>
  </si>
  <si>
    <t>Central Bank securities</t>
  </si>
  <si>
    <t>Accommodations from Central Bank</t>
  </si>
  <si>
    <t>Interbank claims</t>
  </si>
  <si>
    <t xml:space="preserve">Loans by financial institutions </t>
  </si>
  <si>
    <t>附條件交易</t>
  </si>
  <si>
    <t>Repurchase agreements</t>
  </si>
  <si>
    <t>非金融部門放款</t>
  </si>
  <si>
    <t xml:space="preserve">Loans by  nonfinancial institutions </t>
  </si>
  <si>
    <t>14.</t>
  </si>
  <si>
    <t>短期票券</t>
  </si>
  <si>
    <t>Short-term securities</t>
  </si>
  <si>
    <t>15.</t>
  </si>
  <si>
    <t>Government securities</t>
  </si>
  <si>
    <t>國內公司債</t>
  </si>
  <si>
    <t>Domestic corporate bonds</t>
  </si>
  <si>
    <t>Bank debentures</t>
  </si>
  <si>
    <t>Mutual funds</t>
  </si>
  <si>
    <t>上市上櫃公司股權</t>
  </si>
  <si>
    <t>Shares</t>
  </si>
  <si>
    <t>其他企業權益</t>
  </si>
  <si>
    <t>Other equities</t>
  </si>
  <si>
    <t>Life insurance reserves</t>
  </si>
  <si>
    <t>退休基金準備</t>
  </si>
  <si>
    <t>Pension fund reserves</t>
  </si>
  <si>
    <t>應收、應付款</t>
  </si>
  <si>
    <t>Accounts receivable/payable</t>
  </si>
  <si>
    <t>對外直接投資</t>
  </si>
  <si>
    <t>Outward direct investment</t>
  </si>
  <si>
    <t>國外證券</t>
  </si>
  <si>
    <t>Outward securities investment and issuance</t>
  </si>
  <si>
    <t>中央銀行準備資產</t>
  </si>
  <si>
    <t>Reserve assets of Central Bank</t>
  </si>
  <si>
    <t>其他債權債務淨額</t>
  </si>
  <si>
    <t>Net other assets &amp; liabilities</t>
  </si>
  <si>
    <t>金融性資產負債合計</t>
  </si>
  <si>
    <t>Total</t>
  </si>
  <si>
    <r>
      <t>項</t>
    </r>
    <r>
      <rPr>
        <sz val="12.5"/>
        <rFont val="Times New Roman"/>
        <family val="1"/>
      </rPr>
      <t xml:space="preserve">          </t>
    </r>
    <r>
      <rPr>
        <sz val="12.5"/>
        <rFont val="標楷體"/>
        <family val="4"/>
      </rPr>
      <t>目</t>
    </r>
  </si>
  <si>
    <r>
      <t>民國</t>
    </r>
    <r>
      <rPr>
        <sz val="18"/>
        <rFont val="Times New Roman"/>
        <family val="1"/>
      </rPr>
      <t>91</t>
    </r>
    <r>
      <rPr>
        <sz val="18"/>
        <rFont val="標楷體"/>
        <family val="4"/>
      </rPr>
      <t>年底各部門</t>
    </r>
  </si>
  <si>
    <t>金融性資產負債餘額表</t>
  </si>
  <si>
    <t>of All Sectors at the end of 2002</t>
  </si>
  <si>
    <r>
      <t>企</t>
    </r>
    <r>
      <rPr>
        <sz val="12.5"/>
        <rFont val="Times New Roman"/>
        <family val="1"/>
      </rPr>
      <t xml:space="preserve">      </t>
    </r>
    <r>
      <rPr>
        <sz val="12.5"/>
        <rFont val="標楷體"/>
        <family val="4"/>
      </rPr>
      <t>業</t>
    </r>
  </si>
  <si>
    <r>
      <t>金</t>
    </r>
    <r>
      <rPr>
        <sz val="12.5"/>
        <rFont val="Times New Roman"/>
        <family val="1"/>
      </rPr>
      <t xml:space="preserve">  </t>
    </r>
    <r>
      <rPr>
        <sz val="12.5"/>
        <rFont val="標楷體"/>
        <family val="4"/>
      </rPr>
      <t>融</t>
    </r>
    <r>
      <rPr>
        <sz val="12.5"/>
        <rFont val="Times New Roman"/>
        <family val="1"/>
      </rPr>
      <t xml:space="preserve">  </t>
    </r>
    <r>
      <rPr>
        <sz val="12.5"/>
        <rFont val="標楷體"/>
        <family val="4"/>
      </rPr>
      <t>機</t>
    </r>
    <r>
      <rPr>
        <sz val="12.5"/>
        <rFont val="Times New Roman"/>
        <family val="1"/>
      </rPr>
      <t xml:space="preserve">  </t>
    </r>
    <r>
      <rPr>
        <sz val="12.5"/>
        <rFont val="標楷體"/>
        <family val="4"/>
      </rPr>
      <t>構</t>
    </r>
  </si>
  <si>
    <t>Currency</t>
  </si>
  <si>
    <t>活期性存款</t>
  </si>
  <si>
    <t>Demand deposits</t>
  </si>
  <si>
    <t>定期性存款及外匯存款</t>
  </si>
  <si>
    <t xml:space="preserve">Time deposits &amp; foreign currency deposits </t>
  </si>
  <si>
    <t>國外存款</t>
  </si>
  <si>
    <t>Foreign deposits</t>
  </si>
  <si>
    <t>Government deposits</t>
  </si>
  <si>
    <t>Reserves against deposits</t>
  </si>
  <si>
    <t>中央銀行單券</t>
  </si>
  <si>
    <t>Central Bank securities</t>
  </si>
  <si>
    <t>Accommodations from Central Bank</t>
  </si>
  <si>
    <t>Interbank claims</t>
  </si>
  <si>
    <t xml:space="preserve">Loans by financial institutions </t>
  </si>
  <si>
    <t>附條件交易</t>
  </si>
  <si>
    <t>Repurchase agreements</t>
  </si>
  <si>
    <t xml:space="preserve">Loans by  nonfinancial institutions </t>
  </si>
  <si>
    <t>Short-term securities</t>
  </si>
  <si>
    <t>Government securities</t>
  </si>
  <si>
    <t>Domestic corporate bonds</t>
  </si>
  <si>
    <t>Bank debentures</t>
  </si>
  <si>
    <t>Mutual funds</t>
  </si>
  <si>
    <t>Shares</t>
  </si>
  <si>
    <t>Other equities</t>
  </si>
  <si>
    <t>Life insurance reserves</t>
  </si>
  <si>
    <t>Pension fund reserves</t>
  </si>
  <si>
    <t>Accounts receivable/payable</t>
  </si>
  <si>
    <t>Outward direct investment</t>
  </si>
  <si>
    <t>Outward securities investment and issuance</t>
  </si>
  <si>
    <t>Reserve assets of Central Bank</t>
  </si>
  <si>
    <t>其他債權債務淨額</t>
  </si>
  <si>
    <t>Net other assets &amp; liabilities</t>
  </si>
  <si>
    <r>
      <t>民國</t>
    </r>
    <r>
      <rPr>
        <sz val="18"/>
        <rFont val="Times New Roman"/>
        <family val="1"/>
      </rPr>
      <t>92</t>
    </r>
    <r>
      <rPr>
        <sz val="18"/>
        <rFont val="標楷體"/>
        <family val="4"/>
      </rPr>
      <t>年底各部門</t>
    </r>
  </si>
  <si>
    <t>of All Sectors at the end of 2003</t>
  </si>
  <si>
    <r>
      <t>民國</t>
    </r>
    <r>
      <rPr>
        <sz val="18"/>
        <rFont val="Times New Roman"/>
        <family val="1"/>
      </rPr>
      <t>93</t>
    </r>
    <r>
      <rPr>
        <sz val="18"/>
        <rFont val="標楷體"/>
        <family val="4"/>
      </rPr>
      <t>年底各部門</t>
    </r>
  </si>
  <si>
    <t>of All Sectors at the end of 2004</t>
  </si>
  <si>
    <r>
      <t>民國</t>
    </r>
    <r>
      <rPr>
        <sz val="18"/>
        <rFont val="Times New Roman"/>
        <family val="1"/>
      </rPr>
      <t>94</t>
    </r>
    <r>
      <rPr>
        <sz val="18"/>
        <rFont val="標楷體"/>
        <family val="4"/>
      </rPr>
      <t>年底各部門</t>
    </r>
  </si>
  <si>
    <t>of All Sectors at the end of 2005</t>
  </si>
  <si>
    <r>
      <t>民國</t>
    </r>
    <r>
      <rPr>
        <sz val="18"/>
        <rFont val="Times New Roman"/>
        <family val="1"/>
      </rPr>
      <t>95</t>
    </r>
    <r>
      <rPr>
        <sz val="18"/>
        <rFont val="標楷體"/>
        <family val="4"/>
      </rPr>
      <t>年底各部門</t>
    </r>
  </si>
  <si>
    <t>of All Sectors at the end of 2006</t>
  </si>
  <si>
    <r>
      <t>民國</t>
    </r>
    <r>
      <rPr>
        <sz val="18"/>
        <rFont val="Times New Roman"/>
        <family val="1"/>
      </rPr>
      <t>96</t>
    </r>
    <r>
      <rPr>
        <sz val="18"/>
        <rFont val="標楷體"/>
        <family val="4"/>
      </rPr>
      <t>年底各部門</t>
    </r>
  </si>
  <si>
    <t>金融性資產負債餘額表</t>
  </si>
  <si>
    <t xml:space="preserve"> Financial Assets &amp; Liabilities </t>
  </si>
  <si>
    <t>of All Sectors at the end of 2007</t>
  </si>
  <si>
    <t>Millions of N.T.Dollars</t>
  </si>
  <si>
    <r>
      <t>企</t>
    </r>
    <r>
      <rPr>
        <sz val="12.5"/>
        <rFont val="Times New Roman"/>
        <family val="1"/>
      </rPr>
      <t xml:space="preserve">      </t>
    </r>
    <r>
      <rPr>
        <sz val="12.5"/>
        <rFont val="標楷體"/>
        <family val="4"/>
      </rPr>
      <t>業</t>
    </r>
  </si>
  <si>
    <r>
      <t>金</t>
    </r>
    <r>
      <rPr>
        <sz val="12.5"/>
        <rFont val="Times New Roman"/>
        <family val="1"/>
      </rPr>
      <t xml:space="preserve">  </t>
    </r>
    <r>
      <rPr>
        <sz val="12.5"/>
        <rFont val="標楷體"/>
        <family val="4"/>
      </rPr>
      <t>融</t>
    </r>
    <r>
      <rPr>
        <sz val="12.5"/>
        <rFont val="Times New Roman"/>
        <family val="1"/>
      </rPr>
      <t xml:space="preserve">  </t>
    </r>
    <r>
      <rPr>
        <sz val="12.5"/>
        <rFont val="標楷體"/>
        <family val="4"/>
      </rPr>
      <t>機</t>
    </r>
    <r>
      <rPr>
        <sz val="12.5"/>
        <rFont val="Times New Roman"/>
        <family val="1"/>
      </rPr>
      <t xml:space="preserve">  </t>
    </r>
    <r>
      <rPr>
        <sz val="12.5"/>
        <rFont val="標楷體"/>
        <family val="4"/>
      </rPr>
      <t>構</t>
    </r>
  </si>
  <si>
    <t>政　　　府</t>
  </si>
  <si>
    <t>Financial institutions</t>
  </si>
  <si>
    <r>
      <t>國</t>
    </r>
    <r>
      <rPr>
        <sz val="12.5"/>
        <rFont val="Times New Roman"/>
        <family val="1"/>
      </rPr>
      <t xml:space="preserve">        </t>
    </r>
    <r>
      <rPr>
        <sz val="12.5"/>
        <rFont val="標楷體"/>
        <family val="4"/>
      </rPr>
      <t>內</t>
    </r>
  </si>
  <si>
    <r>
      <t>國</t>
    </r>
    <r>
      <rPr>
        <sz val="12.5"/>
        <rFont val="Times New Roman"/>
        <family val="1"/>
      </rPr>
      <t xml:space="preserve">    </t>
    </r>
    <r>
      <rPr>
        <sz val="12.5"/>
        <rFont val="標楷體"/>
        <family val="4"/>
      </rPr>
      <t>外</t>
    </r>
  </si>
  <si>
    <t xml:space="preserve"> non-profit</t>
  </si>
  <si>
    <t>保險公司及退休基金</t>
  </si>
  <si>
    <t>全體部門</t>
  </si>
  <si>
    <r>
      <t>部</t>
    </r>
    <r>
      <rPr>
        <sz val="12.5"/>
        <rFont val="Times New Roman"/>
        <family val="1"/>
      </rPr>
      <t xml:space="preserve">    </t>
    </r>
    <r>
      <rPr>
        <sz val="12.5"/>
        <rFont val="標楷體"/>
        <family val="4"/>
      </rPr>
      <t>門</t>
    </r>
  </si>
  <si>
    <t xml:space="preserve"> institutions</t>
  </si>
  <si>
    <t>Public enterprises</t>
  </si>
  <si>
    <t>Government</t>
  </si>
  <si>
    <t>Central Bank</t>
  </si>
  <si>
    <t>Insurance companies &amp; pension funds</t>
  </si>
  <si>
    <t>Other financial institutions</t>
  </si>
  <si>
    <t>All domestic sectors</t>
  </si>
  <si>
    <t>Rest of the world</t>
  </si>
  <si>
    <r>
      <t>資</t>
    </r>
    <r>
      <rPr>
        <sz val="12.5"/>
        <rFont val="Times New Roman"/>
        <family val="1"/>
      </rPr>
      <t xml:space="preserve">    </t>
    </r>
    <r>
      <rPr>
        <sz val="12.5"/>
        <rFont val="標楷體"/>
        <family val="4"/>
      </rPr>
      <t>產</t>
    </r>
  </si>
  <si>
    <r>
      <t>負</t>
    </r>
    <r>
      <rPr>
        <sz val="12.5"/>
        <rFont val="Times New Roman"/>
        <family val="1"/>
      </rPr>
      <t xml:space="preserve">     </t>
    </r>
    <r>
      <rPr>
        <sz val="12.5"/>
        <rFont val="標楷體"/>
        <family val="4"/>
      </rPr>
      <t>債</t>
    </r>
  </si>
  <si>
    <t>Assets</t>
  </si>
  <si>
    <t>Liabilities</t>
  </si>
  <si>
    <t>Currency</t>
  </si>
  <si>
    <t>活期性存款</t>
  </si>
  <si>
    <t>Demand deposits</t>
  </si>
  <si>
    <t>定期性存款及外匯存款</t>
  </si>
  <si>
    <t xml:space="preserve">Time deposits &amp; foreign currency deposits </t>
  </si>
  <si>
    <t>國外存款</t>
  </si>
  <si>
    <t>Foreign deposits</t>
  </si>
  <si>
    <t>Government deposits</t>
  </si>
  <si>
    <t>Reserves against deposits</t>
  </si>
  <si>
    <t>Deposits with Central Bank other than reserve requirements</t>
  </si>
  <si>
    <t>中央銀行單券</t>
  </si>
  <si>
    <t>Central Bank securities</t>
  </si>
  <si>
    <t>Accommodations from Central Bank</t>
  </si>
  <si>
    <t>Interbank claims</t>
  </si>
  <si>
    <t xml:space="preserve">Loans by financial institutions </t>
  </si>
  <si>
    <t>附條件交易</t>
  </si>
  <si>
    <t>Repurchase agreements</t>
  </si>
  <si>
    <t>非金融部門放款</t>
  </si>
  <si>
    <t xml:space="preserve">Loans by  nonfinancial institutions </t>
  </si>
  <si>
    <t>14.</t>
  </si>
  <si>
    <t>短期票券</t>
  </si>
  <si>
    <t>Short-term securities</t>
  </si>
  <si>
    <t>15.</t>
  </si>
  <si>
    <t>Government securities</t>
  </si>
  <si>
    <t>國內公司債</t>
  </si>
  <si>
    <t>Domestic corporate bonds</t>
  </si>
  <si>
    <t>Bank debentures</t>
  </si>
  <si>
    <t>Mutual funds</t>
  </si>
  <si>
    <t>上市上櫃公司股權</t>
  </si>
  <si>
    <t>Shares</t>
  </si>
  <si>
    <t>其他企業權益</t>
  </si>
  <si>
    <t>Other equities</t>
  </si>
  <si>
    <t>Life insurance reserves</t>
  </si>
  <si>
    <t>退休基金準備</t>
  </si>
  <si>
    <t>Pension fund reserves</t>
  </si>
  <si>
    <t>應收、應付款</t>
  </si>
  <si>
    <t>Accounts receivable/payable</t>
  </si>
  <si>
    <t>對外直接投資</t>
  </si>
  <si>
    <t>Outward direct investment</t>
  </si>
  <si>
    <t>國外證券</t>
  </si>
  <si>
    <t>Outward securities investment and issuance</t>
  </si>
  <si>
    <t>中央銀行準備資產</t>
  </si>
  <si>
    <t>Reserve assets of Central Bank</t>
  </si>
  <si>
    <t>其他債權債務淨額</t>
  </si>
  <si>
    <t>Net other assets &amp; liabilities</t>
  </si>
  <si>
    <t>金融性資產負債合計</t>
  </si>
  <si>
    <t>Total</t>
  </si>
  <si>
    <r>
      <t>民國</t>
    </r>
    <r>
      <rPr>
        <sz val="18"/>
        <rFont val="Times New Roman"/>
        <family val="1"/>
      </rPr>
      <t>97</t>
    </r>
    <r>
      <rPr>
        <sz val="18"/>
        <rFont val="標楷體"/>
        <family val="4"/>
      </rPr>
      <t>年底各部門</t>
    </r>
  </si>
  <si>
    <t>of All Sectors at the end of 2008</t>
  </si>
  <si>
    <r>
      <t>民國</t>
    </r>
    <r>
      <rPr>
        <sz val="18"/>
        <rFont val="Times New Roman"/>
        <family val="1"/>
      </rPr>
      <t>98</t>
    </r>
    <r>
      <rPr>
        <sz val="18"/>
        <rFont val="標楷體"/>
        <family val="4"/>
      </rPr>
      <t>年底各部門</t>
    </r>
  </si>
  <si>
    <t>of All Sectors at the end of 2009</t>
  </si>
  <si>
    <t>其他貨幣機構</t>
  </si>
  <si>
    <t>Other monetary financial institutions</t>
  </si>
  <si>
    <r>
      <t>民國</t>
    </r>
    <r>
      <rPr>
        <sz val="18"/>
        <rFont val="Times New Roman"/>
        <family val="1"/>
      </rPr>
      <t>100</t>
    </r>
    <r>
      <rPr>
        <sz val="18"/>
        <rFont val="標楷體"/>
        <family val="4"/>
      </rPr>
      <t>年底各部門</t>
    </r>
  </si>
  <si>
    <t>of All Sectors at the end of 2011</t>
  </si>
  <si>
    <r>
      <t>民國</t>
    </r>
    <r>
      <rPr>
        <sz val="18"/>
        <rFont val="Times New Roman"/>
        <family val="1"/>
      </rPr>
      <t>101</t>
    </r>
    <r>
      <rPr>
        <sz val="18"/>
        <rFont val="標楷體"/>
        <family val="4"/>
      </rPr>
      <t>年底各部門</t>
    </r>
  </si>
  <si>
    <t>of All Sectors at the end of 2012</t>
  </si>
  <si>
    <t>企業部門合計</t>
  </si>
  <si>
    <t>非金融部門合計</t>
  </si>
  <si>
    <t>金融部門合計</t>
  </si>
  <si>
    <r>
      <t>資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產</t>
    </r>
  </si>
  <si>
    <r>
      <t>負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債</t>
    </r>
  </si>
  <si>
    <t>其他金融機構</t>
  </si>
  <si>
    <r>
      <t>民國</t>
    </r>
    <r>
      <rPr>
        <sz val="18"/>
        <rFont val="Times New Roman"/>
        <family val="1"/>
      </rPr>
      <t>102</t>
    </r>
    <r>
      <rPr>
        <sz val="18"/>
        <rFont val="標楷體"/>
        <family val="4"/>
      </rPr>
      <t>年底各部門</t>
    </r>
  </si>
  <si>
    <t>of All Sectors at the end of 2013</t>
  </si>
  <si>
    <r>
      <t>民國</t>
    </r>
    <r>
      <rPr>
        <sz val="18"/>
        <rFont val="Times New Roman"/>
        <family val="1"/>
      </rPr>
      <t>103</t>
    </r>
    <r>
      <rPr>
        <sz val="18"/>
        <rFont val="標楷體"/>
        <family val="4"/>
      </rPr>
      <t>年底各部門</t>
    </r>
  </si>
  <si>
    <t>of All Sectors at the end of 2014</t>
  </si>
  <si>
    <r>
      <t>民國</t>
    </r>
    <r>
      <rPr>
        <sz val="18"/>
        <rFont val="Times New Roman"/>
        <family val="1"/>
      </rPr>
      <t>104</t>
    </r>
    <r>
      <rPr>
        <sz val="18"/>
        <rFont val="標楷體"/>
        <family val="4"/>
      </rPr>
      <t>年底各部門</t>
    </r>
  </si>
  <si>
    <t>of All Sectors at the end of 2015</t>
  </si>
  <si>
    <t>of All Sectors at the end of 2015</t>
  </si>
  <si>
    <r>
      <t>資</t>
    </r>
    <r>
      <rPr>
        <sz val="12"/>
        <color indexed="23"/>
        <rFont val="Times New Roman"/>
        <family val="1"/>
      </rPr>
      <t xml:space="preserve"> </t>
    </r>
    <r>
      <rPr>
        <sz val="12"/>
        <color indexed="23"/>
        <rFont val="標楷體"/>
        <family val="4"/>
      </rPr>
      <t>產</t>
    </r>
  </si>
  <si>
    <r>
      <t>負</t>
    </r>
    <r>
      <rPr>
        <sz val="12"/>
        <color indexed="23"/>
        <rFont val="Times New Roman"/>
        <family val="1"/>
      </rPr>
      <t xml:space="preserve"> </t>
    </r>
    <r>
      <rPr>
        <sz val="12"/>
        <color indexed="23"/>
        <rFont val="標楷體"/>
        <family val="4"/>
      </rPr>
      <t>債</t>
    </r>
  </si>
  <si>
    <t>check_RPT</t>
  </si>
  <si>
    <t>表6</t>
  </si>
  <si>
    <t>表4</t>
  </si>
  <si>
    <t>表8</t>
  </si>
  <si>
    <t>表5</t>
  </si>
  <si>
    <t>表7</t>
  </si>
  <si>
    <t>表9</t>
  </si>
  <si>
    <t>家庭部門合計</t>
  </si>
  <si>
    <t>政府部門合計</t>
  </si>
  <si>
    <t>國外部門合計</t>
  </si>
  <si>
    <t>－</t>
  </si>
  <si>
    <t>Private enterprises</t>
  </si>
  <si>
    <r>
      <t>民國</t>
    </r>
    <r>
      <rPr>
        <sz val="18"/>
        <rFont val="Times New Roman"/>
        <family val="1"/>
      </rPr>
      <t>105</t>
    </r>
    <r>
      <rPr>
        <sz val="18"/>
        <rFont val="標楷體"/>
        <family val="4"/>
      </rPr>
      <t>年底各部門</t>
    </r>
  </si>
  <si>
    <t>of All Sectors at the end of 2016</t>
  </si>
  <si>
    <r>
      <t>民國</t>
    </r>
    <r>
      <rPr>
        <sz val="18"/>
        <rFont val="Times New Roman"/>
        <family val="1"/>
      </rPr>
      <t>106</t>
    </r>
    <r>
      <rPr>
        <sz val="18"/>
        <rFont val="標楷體"/>
        <family val="4"/>
      </rPr>
      <t>年底各部門</t>
    </r>
  </si>
  <si>
    <t>of All Sectors at the end of 2017</t>
  </si>
  <si>
    <r>
      <t>民國</t>
    </r>
    <r>
      <rPr>
        <sz val="18"/>
        <rFont val="Times New Roman"/>
        <family val="1"/>
      </rPr>
      <t>107</t>
    </r>
    <r>
      <rPr>
        <sz val="18"/>
        <rFont val="標楷體"/>
        <family val="4"/>
      </rPr>
      <t>年底各部門</t>
    </r>
  </si>
  <si>
    <t>of All Sectors at the end of 2018</t>
  </si>
  <si>
    <t>0</t>
  </si>
  <si>
    <t>Currency</t>
  </si>
  <si>
    <t>活期性存款</t>
  </si>
  <si>
    <t>Demand deposits</t>
  </si>
  <si>
    <t>定期性存款及外匯存款</t>
  </si>
  <si>
    <t xml:space="preserve">Time deposits &amp; foreign currency deposits </t>
  </si>
  <si>
    <t>國外存款</t>
  </si>
  <si>
    <t>Foreign deposits</t>
  </si>
  <si>
    <t>Government deposits</t>
  </si>
  <si>
    <t>Reserves against deposits</t>
  </si>
  <si>
    <t>Deposits with Central Bank other than reserve requirements</t>
  </si>
  <si>
    <t>中央銀行單券</t>
  </si>
  <si>
    <t>Central Bank securities</t>
  </si>
  <si>
    <t>Accommodations from Central Bank</t>
  </si>
  <si>
    <t>Interbank claims</t>
  </si>
  <si>
    <t xml:space="preserve">Loans by financial institutions </t>
  </si>
  <si>
    <t>附條件交易</t>
  </si>
  <si>
    <t>Repurchase agreements</t>
  </si>
  <si>
    <t>非金融部門放款</t>
  </si>
  <si>
    <t xml:space="preserve">Loans by  nonfinancial institutions </t>
  </si>
  <si>
    <t>14.</t>
  </si>
  <si>
    <t>短期票券</t>
  </si>
  <si>
    <t>Short-term securities</t>
  </si>
  <si>
    <t>15.</t>
  </si>
  <si>
    <t>Government securities</t>
  </si>
  <si>
    <t>國內公司債</t>
  </si>
  <si>
    <t>Domestic corporate bonds</t>
  </si>
  <si>
    <t>Bank debentures</t>
  </si>
  <si>
    <t>Mutual funds</t>
  </si>
  <si>
    <t>上市上櫃公司股權</t>
  </si>
  <si>
    <t>Shares</t>
  </si>
  <si>
    <t>其他企業權益</t>
  </si>
  <si>
    <t>Other equities</t>
  </si>
  <si>
    <t>Life insurance reserves</t>
  </si>
  <si>
    <t>退休基金準備</t>
  </si>
  <si>
    <t>Pension fund reserves</t>
  </si>
  <si>
    <t>應收、應付款</t>
  </si>
  <si>
    <t>Accounts receivable/payable</t>
  </si>
  <si>
    <t>對外直接投資</t>
  </si>
  <si>
    <t>Outward direct investment</t>
  </si>
  <si>
    <t>國外證券</t>
  </si>
  <si>
    <t>Outward securities investment and issuance</t>
  </si>
  <si>
    <t>中央銀行準備資產</t>
  </si>
  <si>
    <t>Reserve assets of Central Bank</t>
  </si>
  <si>
    <t>其他債權債務淨額</t>
  </si>
  <si>
    <t>Net other assets &amp; liabilities</t>
  </si>
  <si>
    <t>金融性資產負債合計</t>
  </si>
  <si>
    <t>Total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</si>
</sst>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General_)"/>
    <numFmt numFmtId="185" formatCode="_-* #,##0.0_-;\-* #,##0.0_-;_-* &quot;-&quot;??_-;_-@_-"/>
    <numFmt numFmtId="186" formatCode="_-* #,##0_-;\-* #,##0_-;_-* &quot;-&quot;??_-;_-@_-"/>
    <numFmt numFmtId="187" formatCode="#,##0\ ;\-#,##0\ "/>
    <numFmt numFmtId="188" formatCode="\+#,##0\ ;\-#,##0\ "/>
    <numFmt numFmtId="189" formatCode="\+#,##0;\-#,##0"/>
    <numFmt numFmtId="190" formatCode="#,##0.0\ ;\-#,##0.0\ "/>
    <numFmt numFmtId="191" formatCode="#,##0.00\ ;\-#,##0.00\ "/>
    <numFmt numFmtId="192" formatCode="#,##0_ "/>
  </numFmts>
  <fonts count="87">
    <font>
      <sz val="12"/>
      <name val="華康中楷體"/>
      <family val="3"/>
    </font>
    <font>
      <b/>
      <sz val="12"/>
      <name val="華康中楷體"/>
      <family val="3"/>
    </font>
    <font>
      <i/>
      <sz val="12"/>
      <name val="華康中楷體"/>
      <family val="1"/>
    </font>
    <font>
      <b/>
      <i/>
      <sz val="12"/>
      <name val="華康中楷體"/>
      <family val="1"/>
    </font>
    <font>
      <sz val="11"/>
      <name val="華康中楷體"/>
      <family val="1"/>
    </font>
    <font>
      <sz val="12"/>
      <name val="Times New Roman"/>
      <family val="1"/>
    </font>
    <font>
      <sz val="12"/>
      <name val="新細明體"/>
      <family val="1"/>
    </font>
    <font>
      <sz val="9"/>
      <name val="華康中楷體"/>
      <family val="1"/>
    </font>
    <font>
      <sz val="12"/>
      <color indexed="10"/>
      <name val="Times New Roman"/>
      <family val="1"/>
    </font>
    <font>
      <sz val="12"/>
      <color indexed="10"/>
      <name val="華康中楷體"/>
      <family val="3"/>
    </font>
    <font>
      <u val="single"/>
      <sz val="12"/>
      <color indexed="12"/>
      <name val="華康中楷體"/>
      <family val="3"/>
    </font>
    <font>
      <u val="single"/>
      <sz val="12"/>
      <color indexed="36"/>
      <name val="華康中楷體"/>
      <family val="3"/>
    </font>
    <font>
      <sz val="18"/>
      <name val="標楷體"/>
      <family val="4"/>
    </font>
    <font>
      <sz val="12"/>
      <name val="標楷體"/>
      <family val="4"/>
    </font>
    <font>
      <b/>
      <sz val="12"/>
      <name val="標楷體"/>
      <family val="4"/>
    </font>
    <font>
      <sz val="10"/>
      <name val="Times New Roman"/>
      <family val="1"/>
    </font>
    <font>
      <sz val="18"/>
      <name val="Times New Roman"/>
      <family val="1"/>
    </font>
    <font>
      <sz val="11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12"/>
      <color indexed="10"/>
      <name val="標楷體"/>
      <family val="4"/>
    </font>
    <font>
      <sz val="20"/>
      <name val="標楷體"/>
      <family val="4"/>
    </font>
    <font>
      <sz val="20"/>
      <name val="Times New Roman"/>
      <family val="1"/>
    </font>
    <font>
      <sz val="20"/>
      <name val="華康中楷體"/>
      <family val="3"/>
    </font>
    <font>
      <sz val="10"/>
      <name val="標楷體"/>
      <family val="4"/>
    </font>
    <font>
      <sz val="10"/>
      <name val="華康中楷體"/>
      <family val="3"/>
    </font>
    <font>
      <sz val="10"/>
      <color indexed="10"/>
      <name val="華康中楷體"/>
      <family val="3"/>
    </font>
    <font>
      <sz val="10.5"/>
      <name val="Times New Roman"/>
      <family val="1"/>
    </font>
    <font>
      <b/>
      <sz val="10.5"/>
      <name val="Times New Roman"/>
      <family val="1"/>
    </font>
    <font>
      <sz val="12.5"/>
      <name val="標楷體"/>
      <family val="4"/>
    </font>
    <font>
      <sz val="12.5"/>
      <name val="Times New Roman"/>
      <family val="1"/>
    </font>
    <font>
      <sz val="12.5"/>
      <name val="華康中楷體"/>
      <family val="3"/>
    </font>
    <font>
      <b/>
      <sz val="12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23"/>
      <name val="標楷體"/>
      <family val="4"/>
    </font>
    <font>
      <sz val="12"/>
      <color indexed="23"/>
      <name val="Times New Roman"/>
      <family val="1"/>
    </font>
    <font>
      <b/>
      <sz val="11"/>
      <name val="細明體"/>
      <family val="3"/>
    </font>
    <font>
      <b/>
      <sz val="11"/>
      <name val="Tahoma"/>
      <family val="2"/>
    </font>
    <font>
      <sz val="11"/>
      <name val="Tahoma"/>
      <family val="2"/>
    </font>
    <font>
      <sz val="11"/>
      <name val="細明體"/>
      <family val="3"/>
    </font>
    <font>
      <u val="single"/>
      <sz val="11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10"/>
      <name val="華康中楷體"/>
      <family val="3"/>
    </font>
    <font>
      <b/>
      <sz val="12"/>
      <color indexed="10"/>
      <name val="標楷體"/>
      <family val="4"/>
    </font>
    <font>
      <b/>
      <sz val="12.5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 tint="0.49998000264167786"/>
      <name val="標楷體"/>
      <family val="4"/>
    </font>
    <font>
      <b/>
      <sz val="12"/>
      <color rgb="FFFF0000"/>
      <name val="華康中楷體"/>
      <family val="3"/>
    </font>
    <font>
      <b/>
      <sz val="12"/>
      <color rgb="FFFF0000"/>
      <name val="標楷體"/>
      <family val="4"/>
    </font>
    <font>
      <sz val="12"/>
      <color theme="1" tint="0.49998000264167786"/>
      <name val="Times New Roman"/>
      <family val="1"/>
    </font>
    <font>
      <b/>
      <sz val="12.5"/>
      <color rgb="FFFF0000"/>
      <name val="標楷體"/>
      <family val="4"/>
    </font>
    <font>
      <b/>
      <sz val="8"/>
      <name val="華康中楷體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66" fillId="20" borderId="0" applyNumberFormat="0" applyBorder="0" applyAlignment="0" applyProtection="0"/>
    <xf numFmtId="0" fontId="67" fillId="0" borderId="1" applyNumberFormat="0" applyFill="0" applyAlignment="0" applyProtection="0"/>
    <xf numFmtId="0" fontId="68" fillId="21" borderId="0" applyNumberFormat="0" applyBorder="0" applyAlignment="0" applyProtection="0"/>
    <xf numFmtId="9" fontId="0" fillId="0" borderId="0" applyFont="0" applyFill="0" applyBorder="0" applyAlignment="0" applyProtection="0"/>
    <xf numFmtId="0" fontId="6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3" applyNumberFormat="0" applyFill="0" applyAlignment="0" applyProtection="0"/>
    <xf numFmtId="0" fontId="0" fillId="23" borderId="4" applyNumberFormat="0" applyFont="0" applyAlignment="0" applyProtection="0"/>
    <xf numFmtId="0" fontId="1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30" borderId="2" applyNumberFormat="0" applyAlignment="0" applyProtection="0"/>
    <xf numFmtId="0" fontId="77" fillId="22" borderId="8" applyNumberFormat="0" applyAlignment="0" applyProtection="0"/>
    <xf numFmtId="0" fontId="78" fillId="31" borderId="9" applyNumberFormat="0" applyAlignment="0" applyProtection="0"/>
    <xf numFmtId="0" fontId="79" fillId="32" borderId="0" applyNumberFormat="0" applyBorder="0" applyAlignment="0" applyProtection="0"/>
    <xf numFmtId="0" fontId="80" fillId="0" borderId="0" applyNumberFormat="0" applyFill="0" applyBorder="0" applyAlignment="0" applyProtection="0"/>
  </cellStyleXfs>
  <cellXfs count="311">
    <xf numFmtId="0" fontId="0" fillId="0" borderId="0" xfId="0" applyAlignment="1">
      <alignment/>
    </xf>
    <xf numFmtId="0" fontId="0" fillId="0" borderId="0" xfId="0" applyAlignment="1">
      <alignment horizontal="centerContinuous" vertical="center"/>
    </xf>
    <xf numFmtId="0" fontId="0" fillId="0" borderId="0" xfId="0" applyAlignment="1">
      <alignment vertical="center"/>
    </xf>
    <xf numFmtId="0" fontId="5" fillId="0" borderId="0" xfId="0" applyFont="1" applyAlignment="1" quotePrefix="1">
      <alignment horizontal="right" vertical="center"/>
    </xf>
    <xf numFmtId="37" fontId="5" fillId="0" borderId="0" xfId="0" applyNumberFormat="1" applyFont="1" applyAlignment="1">
      <alignment horizontal="right" vertical="center"/>
    </xf>
    <xf numFmtId="37" fontId="5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37" fontId="8" fillId="0" borderId="0" xfId="0" applyNumberFormat="1" applyFont="1" applyAlignment="1">
      <alignment horizontal="right" vertical="center"/>
    </xf>
    <xf numFmtId="37" fontId="8" fillId="0" borderId="0" xfId="0" applyNumberFormat="1" applyFont="1" applyAlignment="1">
      <alignment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Continuous" vertical="center"/>
    </xf>
    <xf numFmtId="0" fontId="13" fillId="0" borderId="0" xfId="0" applyFont="1" applyAlignment="1">
      <alignment vertical="center"/>
    </xf>
    <xf numFmtId="1" fontId="5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horizontal="right" vertical="center"/>
    </xf>
    <xf numFmtId="0" fontId="13" fillId="0" borderId="0" xfId="0" applyFont="1" applyAlignment="1">
      <alignment horizontal="centerContinuous" vertical="center"/>
    </xf>
    <xf numFmtId="0" fontId="20" fillId="0" borderId="0" xfId="0" applyFont="1" applyAlignment="1">
      <alignment vertical="center"/>
    </xf>
    <xf numFmtId="1" fontId="19" fillId="0" borderId="0" xfId="0" applyNumberFormat="1" applyFont="1" applyAlignment="1">
      <alignment horizontal="centerContinuous" vertical="center"/>
    </xf>
    <xf numFmtId="0" fontId="5" fillId="0" borderId="0" xfId="0" applyFont="1" applyAlignment="1">
      <alignment/>
    </xf>
    <xf numFmtId="1" fontId="8" fillId="0" borderId="0" xfId="0" applyNumberFormat="1" applyFont="1" applyAlignment="1">
      <alignment vertical="center"/>
    </xf>
    <xf numFmtId="0" fontId="15" fillId="0" borderId="10" xfId="0" applyFont="1" applyBorder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2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right" vertical="center"/>
    </xf>
    <xf numFmtId="0" fontId="2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1" fontId="13" fillId="0" borderId="1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1" fontId="13" fillId="33" borderId="11" xfId="0" applyNumberFormat="1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13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9" fillId="0" borderId="0" xfId="0" applyFont="1" applyBorder="1" applyAlignment="1">
      <alignment horizontal="centerContinuous"/>
    </xf>
    <xf numFmtId="0" fontId="29" fillId="0" borderId="0" xfId="0" applyFont="1" applyBorder="1" applyAlignment="1">
      <alignment horizontal="centerContinuous" vertical="center"/>
    </xf>
    <xf numFmtId="0" fontId="29" fillId="0" borderId="11" xfId="0" applyFont="1" applyBorder="1" applyAlignment="1">
      <alignment horizontal="centerContinuous" vertical="center"/>
    </xf>
    <xf numFmtId="0" fontId="30" fillId="0" borderId="11" xfId="0" applyFont="1" applyBorder="1" applyAlignment="1">
      <alignment horizontal="centerContinuous" vertical="center"/>
    </xf>
    <xf numFmtId="0" fontId="32" fillId="0" borderId="0" xfId="0" applyFont="1" applyAlignment="1">
      <alignment vertical="center"/>
    </xf>
    <xf numFmtId="187" fontId="33" fillId="0" borderId="12" xfId="33" applyNumberFormat="1" applyFont="1" applyFill="1" applyBorder="1" applyAlignment="1" quotePrefix="1">
      <alignment horizontal="right" vertical="center"/>
    </xf>
    <xf numFmtId="187" fontId="34" fillId="0" borderId="11" xfId="33" applyNumberFormat="1" applyFont="1" applyFill="1" applyBorder="1" applyAlignment="1" quotePrefix="1">
      <alignment horizontal="right" vertical="center"/>
    </xf>
    <xf numFmtId="187" fontId="34" fillId="0" borderId="13" xfId="33" applyNumberFormat="1" applyFont="1" applyFill="1" applyBorder="1" applyAlignment="1" quotePrefix="1">
      <alignment horizontal="right" vertical="center"/>
    </xf>
    <xf numFmtId="187" fontId="34" fillId="0" borderId="12" xfId="33" applyNumberFormat="1" applyFont="1" applyFill="1" applyBorder="1" applyAlignment="1" quotePrefix="1">
      <alignment horizontal="right" vertical="center"/>
    </xf>
    <xf numFmtId="187" fontId="33" fillId="0" borderId="13" xfId="33" applyNumberFormat="1" applyFont="1" applyFill="1" applyBorder="1" applyAlignment="1" quotePrefix="1">
      <alignment horizontal="right" vertical="center"/>
    </xf>
    <xf numFmtId="187" fontId="33" fillId="0" borderId="14" xfId="33" applyNumberFormat="1" applyFont="1" applyFill="1" applyBorder="1" applyAlignment="1" quotePrefix="1">
      <alignment horizontal="right" vertical="center"/>
    </xf>
    <xf numFmtId="0" fontId="27" fillId="0" borderId="0" xfId="0" applyFont="1" applyBorder="1" applyAlignment="1" quotePrefix="1">
      <alignment horizontal="right" vertical="center"/>
    </xf>
    <xf numFmtId="0" fontId="27" fillId="0" borderId="0" xfId="0" applyFont="1" applyAlignment="1" quotePrefix="1">
      <alignment horizontal="right" vertical="center"/>
    </xf>
    <xf numFmtId="187" fontId="33" fillId="0" borderId="11" xfId="33" applyNumberFormat="1" applyFont="1" applyFill="1" applyBorder="1" applyAlignment="1" quotePrefix="1">
      <alignment horizontal="right" vertical="center"/>
    </xf>
    <xf numFmtId="187" fontId="35" fillId="0" borderId="12" xfId="33" applyNumberFormat="1" applyFont="1" applyFill="1" applyBorder="1" applyAlignment="1" quotePrefix="1">
      <alignment horizontal="right" vertical="center"/>
    </xf>
    <xf numFmtId="187" fontId="35" fillId="0" borderId="13" xfId="33" applyNumberFormat="1" applyFont="1" applyFill="1" applyBorder="1" applyAlignment="1" quotePrefix="1">
      <alignment horizontal="right" vertical="center"/>
    </xf>
    <xf numFmtId="0" fontId="14" fillId="0" borderId="15" xfId="0" applyFont="1" applyBorder="1" applyAlignment="1" quotePrefix="1">
      <alignment horizontal="left" vertical="center"/>
    </xf>
    <xf numFmtId="1" fontId="14" fillId="0" borderId="16" xfId="0" applyNumberFormat="1" applyFont="1" applyBorder="1" applyAlignment="1">
      <alignment horizontal="left" vertical="center"/>
    </xf>
    <xf numFmtId="187" fontId="35" fillId="0" borderId="17" xfId="33" applyNumberFormat="1" applyFont="1" applyFill="1" applyBorder="1" applyAlignment="1" quotePrefix="1">
      <alignment horizontal="right" vertical="center"/>
    </xf>
    <xf numFmtId="187" fontId="35" fillId="0" borderId="18" xfId="33" applyNumberFormat="1" applyFont="1" applyFill="1" applyBorder="1" applyAlignment="1" quotePrefix="1">
      <alignment horizontal="right" vertical="center"/>
    </xf>
    <xf numFmtId="0" fontId="28" fillId="0" borderId="15" xfId="0" applyFont="1" applyBorder="1" applyAlignment="1" quotePrefix="1">
      <alignment horizontal="right" vertical="center"/>
    </xf>
    <xf numFmtId="187" fontId="35" fillId="0" borderId="16" xfId="33" applyNumberFormat="1" applyFont="1" applyFill="1" applyBorder="1" applyAlignment="1" quotePrefix="1">
      <alignment horizontal="right" vertical="center"/>
    </xf>
    <xf numFmtId="1" fontId="30" fillId="0" borderId="19" xfId="0" applyNumberFormat="1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29" fillId="0" borderId="21" xfId="0" applyFont="1" applyBorder="1" applyAlignment="1">
      <alignment horizontal="centerContinuous" vertical="center"/>
    </xf>
    <xf numFmtId="0" fontId="29" fillId="0" borderId="20" xfId="0" applyFont="1" applyBorder="1" applyAlignment="1">
      <alignment horizontal="centerContinuous" vertical="center"/>
    </xf>
    <xf numFmtId="0" fontId="29" fillId="0" borderId="19" xfId="0" applyFont="1" applyBorder="1" applyAlignment="1">
      <alignment horizontal="centerContinuous" vertical="center"/>
    </xf>
    <xf numFmtId="0" fontId="29" fillId="0" borderId="21" xfId="0" applyFont="1" applyBorder="1" applyAlignment="1">
      <alignment vertical="center"/>
    </xf>
    <xf numFmtId="0" fontId="29" fillId="0" borderId="19" xfId="0" applyFont="1" applyBorder="1" applyAlignment="1">
      <alignment vertical="center"/>
    </xf>
    <xf numFmtId="0" fontId="29" fillId="0" borderId="0" xfId="0" applyFont="1" applyAlignment="1">
      <alignment vertical="center"/>
    </xf>
    <xf numFmtId="1" fontId="30" fillId="0" borderId="0" xfId="0" applyNumberFormat="1" applyFont="1" applyBorder="1" applyAlignment="1">
      <alignment vertical="center"/>
    </xf>
    <xf numFmtId="0" fontId="29" fillId="0" borderId="11" xfId="0" applyFont="1" applyBorder="1" applyAlignment="1">
      <alignment vertical="center"/>
    </xf>
    <xf numFmtId="0" fontId="30" fillId="0" borderId="22" xfId="0" applyFont="1" applyBorder="1" applyAlignment="1">
      <alignment horizontal="centerContinuous" vertical="center"/>
    </xf>
    <xf numFmtId="0" fontId="29" fillId="0" borderId="22" xfId="0" applyFont="1" applyBorder="1" applyAlignment="1">
      <alignment horizontal="centerContinuous" vertical="center"/>
    </xf>
    <xf numFmtId="0" fontId="31" fillId="0" borderId="11" xfId="0" applyFont="1" applyBorder="1" applyAlignment="1">
      <alignment horizontal="centerContinuous" vertical="center"/>
    </xf>
    <xf numFmtId="0" fontId="29" fillId="0" borderId="22" xfId="0" applyFont="1" applyBorder="1" applyAlignment="1">
      <alignment horizontal="centerContinuous"/>
    </xf>
    <xf numFmtId="0" fontId="31" fillId="0" borderId="22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9" fillId="0" borderId="23" xfId="0" applyFont="1" applyBorder="1" applyAlignment="1">
      <alignment horizontal="centerContinuous" vertical="center"/>
    </xf>
    <xf numFmtId="0" fontId="29" fillId="0" borderId="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24" xfId="0" applyFont="1" applyBorder="1" applyAlignment="1">
      <alignment horizontal="centerContinuous" vertical="center"/>
    </xf>
    <xf numFmtId="0" fontId="29" fillId="0" borderId="22" xfId="0" applyFont="1" applyBorder="1" applyAlignment="1">
      <alignment vertical="center"/>
    </xf>
    <xf numFmtId="0" fontId="29" fillId="0" borderId="0" xfId="0" applyFont="1" applyAlignment="1">
      <alignment horizontal="center" vertical="center"/>
    </xf>
    <xf numFmtId="1" fontId="29" fillId="0" borderId="0" xfId="0" applyNumberFormat="1" applyFont="1" applyBorder="1" applyAlignment="1">
      <alignment horizontal="centerContinuous" vertical="center"/>
    </xf>
    <xf numFmtId="0" fontId="30" fillId="0" borderId="25" xfId="0" applyFont="1" applyBorder="1" applyAlignment="1">
      <alignment horizontal="centerContinuous" vertical="center"/>
    </xf>
    <xf numFmtId="0" fontId="30" fillId="0" borderId="26" xfId="0" applyFont="1" applyBorder="1" applyAlignment="1">
      <alignment horizontal="centerContinuous" vertical="center"/>
    </xf>
    <xf numFmtId="0" fontId="30" fillId="0" borderId="10" xfId="0" applyFont="1" applyBorder="1" applyAlignment="1">
      <alignment horizontal="centerContinuous" vertical="center"/>
    </xf>
    <xf numFmtId="0" fontId="30" fillId="0" borderId="10" xfId="0" applyFont="1" applyBorder="1" applyAlignment="1">
      <alignment horizontal="centerContinuous" vertical="center" wrapText="1"/>
    </xf>
    <xf numFmtId="1" fontId="30" fillId="0" borderId="0" xfId="0" applyNumberFormat="1" applyFont="1" applyBorder="1" applyAlignment="1">
      <alignment horizontal="centerContinuous" vertical="center"/>
    </xf>
    <xf numFmtId="0" fontId="29" fillId="0" borderId="27" xfId="0" applyFont="1" applyBorder="1" applyAlignment="1">
      <alignment horizontal="center" vertical="center"/>
    </xf>
    <xf numFmtId="0" fontId="29" fillId="0" borderId="28" xfId="0" applyFont="1" applyBorder="1" applyAlignment="1">
      <alignment horizontal="center" vertical="center"/>
    </xf>
    <xf numFmtId="1" fontId="30" fillId="0" borderId="15" xfId="0" applyNumberFormat="1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30" fillId="0" borderId="29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187" fontId="17" fillId="0" borderId="12" xfId="33" applyNumberFormat="1" applyFont="1" applyFill="1" applyBorder="1" applyAlignment="1" quotePrefix="1">
      <alignment horizontal="right" vertical="center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1" fontId="13" fillId="0" borderId="19" xfId="0" applyNumberFormat="1" applyFont="1" applyBorder="1" applyAlignment="1">
      <alignment vertical="center"/>
    </xf>
    <xf numFmtId="192" fontId="36" fillId="0" borderId="32" xfId="33" applyNumberFormat="1" applyFont="1" applyFill="1" applyBorder="1" applyAlignment="1">
      <alignment horizontal="right" vertical="center"/>
    </xf>
    <xf numFmtId="192" fontId="36" fillId="0" borderId="33" xfId="33" applyNumberFormat="1" applyFont="1" applyFill="1" applyBorder="1" applyAlignment="1">
      <alignment horizontal="right" vertical="center"/>
    </xf>
    <xf numFmtId="1" fontId="13" fillId="0" borderId="0" xfId="0" applyNumberFormat="1" applyFont="1" applyBorder="1" applyAlignment="1">
      <alignment vertical="center"/>
    </xf>
    <xf numFmtId="1" fontId="13" fillId="33" borderId="0" xfId="0" applyNumberFormat="1" applyFont="1" applyFill="1" applyBorder="1" applyAlignment="1">
      <alignment vertical="center"/>
    </xf>
    <xf numFmtId="1" fontId="14" fillId="0" borderId="15" xfId="0" applyNumberFormat="1" applyFont="1" applyBorder="1" applyAlignment="1">
      <alignment horizontal="left" vertical="center"/>
    </xf>
    <xf numFmtId="192" fontId="37" fillId="0" borderId="30" xfId="33" applyNumberFormat="1" applyFont="1" applyFill="1" applyBorder="1" applyAlignment="1">
      <alignment horizontal="right" vertical="center"/>
    </xf>
    <xf numFmtId="192" fontId="37" fillId="0" borderId="31" xfId="33" applyNumberFormat="1" applyFont="1" applyFill="1" applyBorder="1" applyAlignment="1">
      <alignment horizontal="right" vertical="center"/>
    </xf>
    <xf numFmtId="187" fontId="17" fillId="0" borderId="13" xfId="33" applyNumberFormat="1" applyFont="1" applyFill="1" applyBorder="1" applyAlignment="1" quotePrefix="1">
      <alignment horizontal="right" vertical="center"/>
    </xf>
    <xf numFmtId="0" fontId="81" fillId="34" borderId="30" xfId="0" applyFont="1" applyFill="1" applyBorder="1" applyAlignment="1">
      <alignment horizontal="center" vertical="center"/>
    </xf>
    <xf numFmtId="0" fontId="81" fillId="34" borderId="31" xfId="0" applyFont="1" applyFill="1" applyBorder="1" applyAlignment="1">
      <alignment horizontal="center" vertical="center"/>
    </xf>
    <xf numFmtId="192" fontId="36" fillId="0" borderId="34" xfId="33" applyNumberFormat="1" applyFont="1" applyFill="1" applyBorder="1" applyAlignment="1">
      <alignment horizontal="right" vertical="center"/>
    </xf>
    <xf numFmtId="0" fontId="0" fillId="7" borderId="0" xfId="0" applyFill="1" applyAlignment="1">
      <alignment vertical="center"/>
    </xf>
    <xf numFmtId="0" fontId="0" fillId="7" borderId="23" xfId="0" applyFill="1" applyBorder="1" applyAlignment="1">
      <alignment vertical="center"/>
    </xf>
    <xf numFmtId="0" fontId="0" fillId="7" borderId="11" xfId="0" applyFill="1" applyBorder="1" applyAlignment="1">
      <alignment vertical="center"/>
    </xf>
    <xf numFmtId="0" fontId="0" fillId="7" borderId="26" xfId="0" applyFill="1" applyBorder="1" applyAlignment="1">
      <alignment vertical="center"/>
    </xf>
    <xf numFmtId="0" fontId="0" fillId="7" borderId="35" xfId="0" applyFill="1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7" borderId="37" xfId="0" applyFill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7" borderId="24" xfId="0" applyFill="1" applyBorder="1" applyAlignment="1">
      <alignment vertical="center"/>
    </xf>
    <xf numFmtId="0" fontId="0" fillId="7" borderId="22" xfId="0" applyFill="1" applyBorder="1" applyAlignment="1">
      <alignment vertical="center"/>
    </xf>
    <xf numFmtId="0" fontId="0" fillId="7" borderId="25" xfId="0" applyFill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5" fillId="0" borderId="38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0" fillId="0" borderId="42" xfId="0" applyBorder="1" applyAlignment="1">
      <alignment vertical="center"/>
    </xf>
    <xf numFmtId="0" fontId="82" fillId="7" borderId="0" xfId="0" applyFont="1" applyFill="1" applyAlignment="1">
      <alignment vertical="center"/>
    </xf>
    <xf numFmtId="0" fontId="82" fillId="0" borderId="38" xfId="0" applyFont="1" applyBorder="1" applyAlignment="1">
      <alignment vertical="center"/>
    </xf>
    <xf numFmtId="0" fontId="82" fillId="7" borderId="35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38" xfId="0" applyFill="1" applyBorder="1" applyAlignment="1">
      <alignment vertical="center"/>
    </xf>
    <xf numFmtId="0" fontId="0" fillId="7" borderId="38" xfId="0" applyFill="1" applyBorder="1" applyAlignment="1">
      <alignment vertical="center"/>
    </xf>
    <xf numFmtId="0" fontId="82" fillId="7" borderId="38" xfId="0" applyFont="1" applyFill="1" applyBorder="1" applyAlignment="1">
      <alignment vertical="center"/>
    </xf>
    <xf numFmtId="1" fontId="5" fillId="35" borderId="0" xfId="0" applyNumberFormat="1" applyFont="1" applyFill="1" applyAlignment="1">
      <alignment vertical="center"/>
    </xf>
    <xf numFmtId="0" fontId="21" fillId="35" borderId="0" xfId="0" applyFont="1" applyFill="1" applyAlignment="1">
      <alignment horizontal="center" vertical="center"/>
    </xf>
    <xf numFmtId="0" fontId="0" fillId="35" borderId="0" xfId="0" applyFill="1" applyAlignment="1">
      <alignment vertical="center"/>
    </xf>
    <xf numFmtId="0" fontId="21" fillId="35" borderId="0" xfId="0" applyFont="1" applyFill="1" applyAlignment="1">
      <alignment horizontal="right" vertical="center"/>
    </xf>
    <xf numFmtId="0" fontId="21" fillId="35" borderId="0" xfId="0" applyFont="1" applyFill="1" applyAlignment="1">
      <alignment horizontal="left" vertical="center"/>
    </xf>
    <xf numFmtId="0" fontId="22" fillId="35" borderId="0" xfId="0" applyFont="1" applyFill="1" applyAlignment="1">
      <alignment horizontal="center" vertical="center"/>
    </xf>
    <xf numFmtId="0" fontId="24" fillId="35" borderId="0" xfId="0" applyFont="1" applyFill="1" applyAlignment="1">
      <alignment horizontal="center" vertical="center"/>
    </xf>
    <xf numFmtId="0" fontId="23" fillId="35" borderId="0" xfId="0" applyFont="1" applyFill="1" applyAlignment="1">
      <alignment vertical="center"/>
    </xf>
    <xf numFmtId="0" fontId="22" fillId="35" borderId="0" xfId="0" applyFont="1" applyFill="1" applyAlignment="1">
      <alignment horizontal="right" vertical="center"/>
    </xf>
    <xf numFmtId="0" fontId="22" fillId="35" borderId="0" xfId="0" applyFont="1" applyFill="1" applyAlignment="1">
      <alignment horizontal="left" vertical="center"/>
    </xf>
    <xf numFmtId="0" fontId="15" fillId="35" borderId="0" xfId="0" applyFont="1" applyFill="1" applyAlignment="1">
      <alignment horizontal="center" vertical="center"/>
    </xf>
    <xf numFmtId="0" fontId="13" fillId="35" borderId="0" xfId="0" applyFont="1" applyFill="1" applyAlignment="1">
      <alignment/>
    </xf>
    <xf numFmtId="0" fontId="12" fillId="35" borderId="0" xfId="0" applyFont="1" applyFill="1" applyAlignment="1">
      <alignment horizontal="center"/>
    </xf>
    <xf numFmtId="0" fontId="12" fillId="35" borderId="0" xfId="0" applyFont="1" applyFill="1" applyAlignment="1">
      <alignment horizontal="right"/>
    </xf>
    <xf numFmtId="0" fontId="12" fillId="35" borderId="0" xfId="0" applyFont="1" applyFill="1" applyAlignment="1">
      <alignment horizontal="left"/>
    </xf>
    <xf numFmtId="0" fontId="16" fillId="35" borderId="0" xfId="0" applyFont="1" applyFill="1" applyAlignment="1">
      <alignment horizontal="center"/>
    </xf>
    <xf numFmtId="0" fontId="24" fillId="35" borderId="0" xfId="0" applyFont="1" applyFill="1" applyAlignment="1">
      <alignment horizontal="center"/>
    </xf>
    <xf numFmtId="0" fontId="16" fillId="35" borderId="0" xfId="0" applyFont="1" applyFill="1" applyAlignment="1">
      <alignment horizontal="center" vertical="center"/>
    </xf>
    <xf numFmtId="0" fontId="16" fillId="35" borderId="0" xfId="0" applyFont="1" applyFill="1" applyAlignment="1">
      <alignment horizontal="right" vertical="center"/>
    </xf>
    <xf numFmtId="0" fontId="0" fillId="35" borderId="0" xfId="0" applyFill="1" applyAlignment="1">
      <alignment horizontal="right" vertical="center"/>
    </xf>
    <xf numFmtId="0" fontId="16" fillId="35" borderId="0" xfId="0" applyFont="1" applyFill="1" applyAlignment="1">
      <alignment horizontal="left" vertical="center"/>
    </xf>
    <xf numFmtId="0" fontId="5" fillId="35" borderId="0" xfId="0" applyFont="1" applyFill="1" applyAlignment="1">
      <alignment horizontal="right" vertical="center"/>
    </xf>
    <xf numFmtId="0" fontId="13" fillId="35" borderId="0" xfId="0" applyFont="1" applyFill="1" applyAlignment="1">
      <alignment horizontal="centerContinuous" vertical="center"/>
    </xf>
    <xf numFmtId="0" fontId="0" fillId="35" borderId="0" xfId="0" applyFill="1" applyAlignment="1">
      <alignment horizontal="centerContinuous" vertical="center"/>
    </xf>
    <xf numFmtId="0" fontId="0" fillId="35" borderId="0" xfId="0" applyFill="1" applyAlignment="1">
      <alignment horizontal="left" vertical="center"/>
    </xf>
    <xf numFmtId="0" fontId="5" fillId="35" borderId="0" xfId="0" applyFont="1" applyFill="1" applyAlignment="1">
      <alignment horizontal="left" vertical="center"/>
    </xf>
    <xf numFmtId="0" fontId="5" fillId="35" borderId="0" xfId="0" applyFont="1" applyFill="1" applyAlignment="1">
      <alignment horizontal="centerContinuous" vertical="center"/>
    </xf>
    <xf numFmtId="0" fontId="0" fillId="35" borderId="0" xfId="0" applyFill="1" applyAlignment="1">
      <alignment/>
    </xf>
    <xf numFmtId="0" fontId="25" fillId="35" borderId="0" xfId="0" applyFont="1" applyFill="1" applyAlignment="1">
      <alignment vertical="center"/>
    </xf>
    <xf numFmtId="0" fontId="13" fillId="35" borderId="0" xfId="0" applyFont="1" applyFill="1" applyAlignment="1">
      <alignment horizontal="right" vertical="center"/>
    </xf>
    <xf numFmtId="1" fontId="19" fillId="35" borderId="0" xfId="0" applyNumberFormat="1" applyFont="1" applyFill="1" applyAlignment="1">
      <alignment horizontal="centerContinuous" vertical="center"/>
    </xf>
    <xf numFmtId="0" fontId="4" fillId="35" borderId="0" xfId="0" applyFont="1" applyFill="1" applyAlignment="1">
      <alignment horizontal="centerContinuous" vertical="center"/>
    </xf>
    <xf numFmtId="0" fontId="15" fillId="35" borderId="10" xfId="0" applyFont="1" applyFill="1" applyBorder="1" applyAlignment="1">
      <alignment horizontal="right" vertical="center"/>
    </xf>
    <xf numFmtId="1" fontId="30" fillId="35" borderId="19" xfId="0" applyNumberFormat="1" applyFont="1" applyFill="1" applyBorder="1" applyAlignment="1">
      <alignment vertical="center"/>
    </xf>
    <xf numFmtId="0" fontId="29" fillId="35" borderId="20" xfId="0" applyFont="1" applyFill="1" applyBorder="1" applyAlignment="1">
      <alignment vertical="center"/>
    </xf>
    <xf numFmtId="0" fontId="29" fillId="35" borderId="21" xfId="0" applyFont="1" applyFill="1" applyBorder="1" applyAlignment="1">
      <alignment horizontal="centerContinuous" vertical="center"/>
    </xf>
    <xf numFmtId="0" fontId="29" fillId="35" borderId="20" xfId="0" applyFont="1" applyFill="1" applyBorder="1" applyAlignment="1">
      <alignment horizontal="centerContinuous" vertical="center"/>
    </xf>
    <xf numFmtId="0" fontId="29" fillId="35" borderId="19" xfId="0" applyFont="1" applyFill="1" applyBorder="1" applyAlignment="1">
      <alignment horizontal="centerContinuous" vertical="center"/>
    </xf>
    <xf numFmtId="0" fontId="29" fillId="35" borderId="21" xfId="0" applyFont="1" applyFill="1" applyBorder="1" applyAlignment="1">
      <alignment vertical="center"/>
    </xf>
    <xf numFmtId="0" fontId="29" fillId="35" borderId="19" xfId="0" applyFont="1" applyFill="1" applyBorder="1" applyAlignment="1">
      <alignment vertical="center"/>
    </xf>
    <xf numFmtId="1" fontId="30" fillId="35" borderId="0" xfId="0" applyNumberFormat="1" applyFont="1" applyFill="1" applyBorder="1" applyAlignment="1">
      <alignment vertical="center"/>
    </xf>
    <xf numFmtId="0" fontId="29" fillId="35" borderId="11" xfId="0" applyFont="1" applyFill="1" applyBorder="1" applyAlignment="1">
      <alignment vertical="center"/>
    </xf>
    <xf numFmtId="0" fontId="30" fillId="35" borderId="22" xfId="0" applyFont="1" applyFill="1" applyBorder="1" applyAlignment="1">
      <alignment horizontal="centerContinuous" vertical="center"/>
    </xf>
    <xf numFmtId="0" fontId="30" fillId="35" borderId="11" xfId="0" applyFont="1" applyFill="1" applyBorder="1" applyAlignment="1">
      <alignment horizontal="centerContinuous" vertical="center"/>
    </xf>
    <xf numFmtId="0" fontId="29" fillId="35" borderId="22" xfId="0" applyFont="1" applyFill="1" applyBorder="1" applyAlignment="1">
      <alignment horizontal="centerContinuous" vertical="center"/>
    </xf>
    <xf numFmtId="0" fontId="31" fillId="35" borderId="11" xfId="0" applyFont="1" applyFill="1" applyBorder="1" applyAlignment="1">
      <alignment horizontal="centerContinuous" vertical="center"/>
    </xf>
    <xf numFmtId="0" fontId="29" fillId="35" borderId="22" xfId="0" applyFont="1" applyFill="1" applyBorder="1" applyAlignment="1">
      <alignment horizontal="centerContinuous"/>
    </xf>
    <xf numFmtId="0" fontId="29" fillId="35" borderId="0" xfId="0" applyFont="1" applyFill="1" applyBorder="1" applyAlignment="1">
      <alignment horizontal="centerContinuous"/>
    </xf>
    <xf numFmtId="0" fontId="31" fillId="35" borderId="22" xfId="0" applyFont="1" applyFill="1" applyBorder="1" applyAlignment="1">
      <alignment vertical="center"/>
    </xf>
    <xf numFmtId="0" fontId="31" fillId="35" borderId="0" xfId="0" applyFont="1" applyFill="1" applyBorder="1" applyAlignment="1">
      <alignment horizontal="center" vertical="center"/>
    </xf>
    <xf numFmtId="0" fontId="29" fillId="35" borderId="23" xfId="0" applyFont="1" applyFill="1" applyBorder="1" applyAlignment="1">
      <alignment horizontal="centerContinuous" vertical="center"/>
    </xf>
    <xf numFmtId="0" fontId="29" fillId="35" borderId="11" xfId="0" applyFont="1" applyFill="1" applyBorder="1" applyAlignment="1">
      <alignment horizontal="centerContinuous" vertical="center"/>
    </xf>
    <xf numFmtId="0" fontId="29" fillId="35" borderId="24" xfId="0" applyFont="1" applyFill="1" applyBorder="1" applyAlignment="1">
      <alignment horizontal="centerContinuous" vertical="center"/>
    </xf>
    <xf numFmtId="0" fontId="29" fillId="35" borderId="0" xfId="0" applyFont="1" applyFill="1" applyBorder="1" applyAlignment="1">
      <alignment horizontal="centerContinuous" vertical="center"/>
    </xf>
    <xf numFmtId="0" fontId="29" fillId="35" borderId="22" xfId="0" applyFont="1" applyFill="1" applyBorder="1" applyAlignment="1">
      <alignment vertical="center"/>
    </xf>
    <xf numFmtId="0" fontId="29" fillId="35" borderId="0" xfId="0" applyFont="1" applyFill="1" applyBorder="1" applyAlignment="1">
      <alignment horizontal="center" vertical="center"/>
    </xf>
    <xf numFmtId="1" fontId="29" fillId="35" borderId="0" xfId="0" applyNumberFormat="1" applyFont="1" applyFill="1" applyBorder="1" applyAlignment="1">
      <alignment horizontal="centerContinuous" vertical="center"/>
    </xf>
    <xf numFmtId="0" fontId="30" fillId="35" borderId="25" xfId="0" applyFont="1" applyFill="1" applyBorder="1" applyAlignment="1">
      <alignment horizontal="centerContinuous" vertical="center"/>
    </xf>
    <xf numFmtId="0" fontId="30" fillId="35" borderId="26" xfId="0" applyFont="1" applyFill="1" applyBorder="1" applyAlignment="1">
      <alignment horizontal="centerContinuous" vertical="center"/>
    </xf>
    <xf numFmtId="0" fontId="30" fillId="35" borderId="10" xfId="0" applyFont="1" applyFill="1" applyBorder="1" applyAlignment="1">
      <alignment horizontal="centerContinuous" vertical="center"/>
    </xf>
    <xf numFmtId="0" fontId="30" fillId="35" borderId="10" xfId="0" applyFont="1" applyFill="1" applyBorder="1" applyAlignment="1">
      <alignment horizontal="centerContinuous" vertical="center" wrapText="1"/>
    </xf>
    <xf numFmtId="1" fontId="30" fillId="35" borderId="0" xfId="0" applyNumberFormat="1" applyFont="1" applyFill="1" applyBorder="1" applyAlignment="1">
      <alignment horizontal="centerContinuous" vertical="center"/>
    </xf>
    <xf numFmtId="0" fontId="29" fillId="35" borderId="27" xfId="0" applyFont="1" applyFill="1" applyBorder="1" applyAlignment="1">
      <alignment horizontal="center" vertical="center"/>
    </xf>
    <xf numFmtId="0" fontId="29" fillId="35" borderId="11" xfId="0" applyFont="1" applyFill="1" applyBorder="1" applyAlignment="1">
      <alignment horizontal="center" vertical="center"/>
    </xf>
    <xf numFmtId="0" fontId="29" fillId="35" borderId="28" xfId="0" applyFont="1" applyFill="1" applyBorder="1" applyAlignment="1">
      <alignment horizontal="center" vertical="center"/>
    </xf>
    <xf numFmtId="0" fontId="29" fillId="35" borderId="43" xfId="0" applyFont="1" applyFill="1" applyBorder="1" applyAlignment="1">
      <alignment horizontal="center" vertical="center"/>
    </xf>
    <xf numFmtId="1" fontId="30" fillId="35" borderId="15" xfId="0" applyNumberFormat="1" applyFont="1" applyFill="1" applyBorder="1" applyAlignment="1">
      <alignment horizontal="center" vertical="center" wrapText="1"/>
    </xf>
    <xf numFmtId="0" fontId="29" fillId="35" borderId="16" xfId="0" applyFont="1" applyFill="1" applyBorder="1" applyAlignment="1">
      <alignment horizontal="center" vertical="center" wrapText="1"/>
    </xf>
    <xf numFmtId="0" fontId="30" fillId="35" borderId="17" xfId="0" applyFont="1" applyFill="1" applyBorder="1" applyAlignment="1">
      <alignment horizontal="center" vertical="center" wrapText="1"/>
    </xf>
    <xf numFmtId="0" fontId="30" fillId="35" borderId="16" xfId="0" applyFont="1" applyFill="1" applyBorder="1" applyAlignment="1">
      <alignment horizontal="center" vertical="center" wrapText="1"/>
    </xf>
    <xf numFmtId="0" fontId="30" fillId="35" borderId="18" xfId="0" applyFont="1" applyFill="1" applyBorder="1" applyAlignment="1">
      <alignment horizontal="center" vertical="center" wrapText="1"/>
    </xf>
    <xf numFmtId="0" fontId="30" fillId="35" borderId="44" xfId="0" applyFont="1" applyFill="1" applyBorder="1" applyAlignment="1">
      <alignment horizontal="center" vertical="center" wrapText="1"/>
    </xf>
    <xf numFmtId="0" fontId="30" fillId="35" borderId="29" xfId="0" applyFont="1" applyFill="1" applyBorder="1" applyAlignment="1">
      <alignment horizontal="center" vertical="center" wrapText="1"/>
    </xf>
    <xf numFmtId="0" fontId="30" fillId="35" borderId="15" xfId="0" applyFont="1" applyFill="1" applyBorder="1" applyAlignment="1">
      <alignment horizontal="center" vertical="center" wrapText="1"/>
    </xf>
    <xf numFmtId="0" fontId="5" fillId="35" borderId="0" xfId="0" applyFont="1" applyFill="1" applyAlignment="1" quotePrefix="1">
      <alignment horizontal="right" vertical="center"/>
    </xf>
    <xf numFmtId="1" fontId="13" fillId="35" borderId="11" xfId="0" applyNumberFormat="1" applyFont="1" applyFill="1" applyBorder="1" applyAlignment="1">
      <alignment vertical="center"/>
    </xf>
    <xf numFmtId="187" fontId="33" fillId="35" borderId="12" xfId="33" applyNumberFormat="1" applyFont="1" applyFill="1" applyBorder="1" applyAlignment="1" quotePrefix="1">
      <alignment horizontal="right" vertical="center"/>
    </xf>
    <xf numFmtId="187" fontId="35" fillId="35" borderId="11" xfId="33" applyNumberFormat="1" applyFont="1" applyFill="1" applyBorder="1" applyAlignment="1" quotePrefix="1">
      <alignment horizontal="right" vertical="center"/>
    </xf>
    <xf numFmtId="187" fontId="35" fillId="35" borderId="13" xfId="33" applyNumberFormat="1" applyFont="1" applyFill="1" applyBorder="1" applyAlignment="1" quotePrefix="1">
      <alignment horizontal="right" vertical="center"/>
    </xf>
    <xf numFmtId="187" fontId="35" fillId="35" borderId="12" xfId="33" applyNumberFormat="1" applyFont="1" applyFill="1" applyBorder="1" applyAlignment="1" quotePrefix="1">
      <alignment horizontal="right" vertical="center"/>
    </xf>
    <xf numFmtId="187" fontId="33" fillId="35" borderId="13" xfId="33" applyNumberFormat="1" applyFont="1" applyFill="1" applyBorder="1" applyAlignment="1" quotePrefix="1">
      <alignment horizontal="right" vertical="center"/>
    </xf>
    <xf numFmtId="187" fontId="33" fillId="35" borderId="38" xfId="33" applyNumberFormat="1" applyFont="1" applyFill="1" applyBorder="1" applyAlignment="1" quotePrefix="1">
      <alignment horizontal="right" vertical="center"/>
    </xf>
    <xf numFmtId="187" fontId="33" fillId="35" borderId="14" xfId="33" applyNumberFormat="1" applyFont="1" applyFill="1" applyBorder="1" applyAlignment="1" quotePrefix="1">
      <alignment horizontal="right" vertical="center"/>
    </xf>
    <xf numFmtId="0" fontId="27" fillId="35" borderId="0" xfId="0" applyFont="1" applyFill="1" applyBorder="1" applyAlignment="1" quotePrefix="1">
      <alignment horizontal="right" vertical="center"/>
    </xf>
    <xf numFmtId="1" fontId="17" fillId="35" borderId="0" xfId="0" applyNumberFormat="1" applyFont="1" applyFill="1" applyBorder="1" applyAlignment="1">
      <alignment vertical="center" wrapText="1"/>
    </xf>
    <xf numFmtId="0" fontId="27" fillId="35" borderId="0" xfId="0" applyFont="1" applyFill="1" applyAlignment="1" quotePrefix="1">
      <alignment horizontal="right" vertical="center"/>
    </xf>
    <xf numFmtId="187" fontId="35" fillId="35" borderId="38" xfId="33" applyNumberFormat="1" applyFont="1" applyFill="1" applyBorder="1" applyAlignment="1" quotePrefix="1">
      <alignment horizontal="right" vertical="center"/>
    </xf>
    <xf numFmtId="187" fontId="33" fillId="35" borderId="11" xfId="33" applyNumberFormat="1" applyFont="1" applyFill="1" applyBorder="1" applyAlignment="1" quotePrefix="1">
      <alignment horizontal="right" vertical="center"/>
    </xf>
    <xf numFmtId="1" fontId="13" fillId="36" borderId="11" xfId="0" applyNumberFormat="1" applyFont="1" applyFill="1" applyBorder="1" applyAlignment="1">
      <alignment vertical="center"/>
    </xf>
    <xf numFmtId="0" fontId="14" fillId="35" borderId="15" xfId="0" applyFont="1" applyFill="1" applyBorder="1" applyAlignment="1" quotePrefix="1">
      <alignment horizontal="left" vertical="center"/>
    </xf>
    <xf numFmtId="1" fontId="14" fillId="35" borderId="16" xfId="0" applyNumberFormat="1" applyFont="1" applyFill="1" applyBorder="1" applyAlignment="1">
      <alignment horizontal="left" vertical="center"/>
    </xf>
    <xf numFmtId="187" fontId="35" fillId="35" borderId="17" xfId="33" applyNumberFormat="1" applyFont="1" applyFill="1" applyBorder="1" applyAlignment="1" quotePrefix="1">
      <alignment horizontal="right" vertical="center"/>
    </xf>
    <xf numFmtId="187" fontId="35" fillId="35" borderId="16" xfId="33" applyNumberFormat="1" applyFont="1" applyFill="1" applyBorder="1" applyAlignment="1" quotePrefix="1">
      <alignment horizontal="right" vertical="center"/>
    </xf>
    <xf numFmtId="187" fontId="35" fillId="35" borderId="18" xfId="33" applyNumberFormat="1" applyFont="1" applyFill="1" applyBorder="1" applyAlignment="1" quotePrefix="1">
      <alignment horizontal="right" vertical="center"/>
    </xf>
    <xf numFmtId="187" fontId="35" fillId="35" borderId="44" xfId="33" applyNumberFormat="1" applyFont="1" applyFill="1" applyBorder="1" applyAlignment="1" quotePrefix="1">
      <alignment horizontal="right" vertical="center"/>
    </xf>
    <xf numFmtId="0" fontId="28" fillId="35" borderId="15" xfId="0" applyFont="1" applyFill="1" applyBorder="1" applyAlignment="1" quotePrefix="1">
      <alignment horizontal="right" vertical="center"/>
    </xf>
    <xf numFmtId="1" fontId="34" fillId="35" borderId="15" xfId="0" applyNumberFormat="1" applyFont="1" applyFill="1" applyBorder="1" applyAlignment="1">
      <alignment vertical="center" wrapText="1"/>
    </xf>
    <xf numFmtId="187" fontId="33" fillId="35" borderId="12" xfId="33" applyNumberFormat="1" applyFont="1" applyFill="1" applyBorder="1" applyAlignment="1" quotePrefix="1">
      <alignment horizontal="right" vertical="center" shrinkToFit="1"/>
    </xf>
    <xf numFmtId="187" fontId="35" fillId="35" borderId="11" xfId="33" applyNumberFormat="1" applyFont="1" applyFill="1" applyBorder="1" applyAlignment="1" quotePrefix="1">
      <alignment horizontal="right" vertical="center" shrinkToFit="1"/>
    </xf>
    <xf numFmtId="187" fontId="35" fillId="35" borderId="13" xfId="33" applyNumberFormat="1" applyFont="1" applyFill="1" applyBorder="1" applyAlignment="1" quotePrefix="1">
      <alignment horizontal="right" vertical="center" shrinkToFit="1"/>
    </xf>
    <xf numFmtId="187" fontId="35" fillId="35" borderId="12" xfId="33" applyNumberFormat="1" applyFont="1" applyFill="1" applyBorder="1" applyAlignment="1" quotePrefix="1">
      <alignment horizontal="right" vertical="center" shrinkToFit="1"/>
    </xf>
    <xf numFmtId="187" fontId="33" fillId="35" borderId="13" xfId="33" applyNumberFormat="1" applyFont="1" applyFill="1" applyBorder="1" applyAlignment="1" quotePrefix="1">
      <alignment horizontal="right" vertical="center" shrinkToFit="1"/>
    </xf>
    <xf numFmtId="187" fontId="33" fillId="35" borderId="38" xfId="33" applyNumberFormat="1" applyFont="1" applyFill="1" applyBorder="1" applyAlignment="1" quotePrefix="1">
      <alignment horizontal="right" vertical="center" shrinkToFit="1"/>
    </xf>
    <xf numFmtId="187" fontId="33" fillId="35" borderId="14" xfId="33" applyNumberFormat="1" applyFont="1" applyFill="1" applyBorder="1" applyAlignment="1" quotePrefix="1">
      <alignment horizontal="right" vertical="center" shrinkToFit="1"/>
    </xf>
    <xf numFmtId="187" fontId="35" fillId="35" borderId="38" xfId="33" applyNumberFormat="1" applyFont="1" applyFill="1" applyBorder="1" applyAlignment="1" quotePrefix="1">
      <alignment horizontal="right" vertical="center" shrinkToFit="1"/>
    </xf>
    <xf numFmtId="187" fontId="33" fillId="35" borderId="11" xfId="33" applyNumberFormat="1" applyFont="1" applyFill="1" applyBorder="1" applyAlignment="1" quotePrefix="1">
      <alignment horizontal="right" vertical="center" shrinkToFit="1"/>
    </xf>
    <xf numFmtId="187" fontId="35" fillId="35" borderId="17" xfId="33" applyNumberFormat="1" applyFont="1" applyFill="1" applyBorder="1" applyAlignment="1" quotePrefix="1">
      <alignment horizontal="right" vertical="center" shrinkToFit="1"/>
    </xf>
    <xf numFmtId="187" fontId="35" fillId="35" borderId="16" xfId="33" applyNumberFormat="1" applyFont="1" applyFill="1" applyBorder="1" applyAlignment="1" quotePrefix="1">
      <alignment horizontal="right" vertical="center" shrinkToFit="1"/>
    </xf>
    <xf numFmtId="187" fontId="35" fillId="35" borderId="18" xfId="33" applyNumberFormat="1" applyFont="1" applyFill="1" applyBorder="1" applyAlignment="1" quotePrefix="1">
      <alignment horizontal="right" vertical="center" shrinkToFit="1"/>
    </xf>
    <xf numFmtId="187" fontId="35" fillId="35" borderId="44" xfId="33" applyNumberFormat="1" applyFont="1" applyFill="1" applyBorder="1" applyAlignment="1" quotePrefix="1">
      <alignment horizontal="right" vertical="center" shrinkToFit="1"/>
    </xf>
    <xf numFmtId="0" fontId="29" fillId="35" borderId="0" xfId="0" applyFont="1" applyFill="1" applyBorder="1" applyAlignment="1">
      <alignment horizontal="center" vertical="center"/>
    </xf>
    <xf numFmtId="0" fontId="29" fillId="35" borderId="11" xfId="0" applyFont="1" applyFill="1" applyBorder="1" applyAlignment="1">
      <alignment horizontal="center" vertical="center"/>
    </xf>
    <xf numFmtId="0" fontId="29" fillId="35" borderId="0" xfId="0" applyFont="1" applyFill="1" applyBorder="1" applyAlignment="1">
      <alignment horizontal="center" vertical="center"/>
    </xf>
    <xf numFmtId="0" fontId="29" fillId="35" borderId="11" xfId="0" applyFont="1" applyFill="1" applyBorder="1" applyAlignment="1">
      <alignment horizontal="center" vertical="center"/>
    </xf>
    <xf numFmtId="0" fontId="29" fillId="35" borderId="21" xfId="0" applyFont="1" applyFill="1" applyBorder="1" applyAlignment="1">
      <alignment horizontal="center" vertical="center"/>
    </xf>
    <xf numFmtId="0" fontId="29" fillId="35" borderId="19" xfId="0" applyFont="1" applyFill="1" applyBorder="1" applyAlignment="1">
      <alignment horizontal="center" vertical="center"/>
    </xf>
    <xf numFmtId="0" fontId="29" fillId="35" borderId="20" xfId="0" applyFont="1" applyFill="1" applyBorder="1" applyAlignment="1">
      <alignment horizontal="center" vertical="center"/>
    </xf>
    <xf numFmtId="0" fontId="30" fillId="35" borderId="25" xfId="0" applyFont="1" applyFill="1" applyBorder="1" applyAlignment="1">
      <alignment horizontal="center" vertical="center"/>
    </xf>
    <xf numFmtId="0" fontId="30" fillId="35" borderId="10" xfId="0" applyFont="1" applyFill="1" applyBorder="1" applyAlignment="1">
      <alignment horizontal="center" vertical="center"/>
    </xf>
    <xf numFmtId="0" fontId="30" fillId="35" borderId="26" xfId="0" applyFont="1" applyFill="1" applyBorder="1" applyAlignment="1">
      <alignment horizontal="center" vertical="center"/>
    </xf>
    <xf numFmtId="0" fontId="29" fillId="35" borderId="0" xfId="0" applyFont="1" applyFill="1" applyBorder="1" applyAlignment="1">
      <alignment horizontal="center" vertical="center"/>
    </xf>
    <xf numFmtId="0" fontId="29" fillId="35" borderId="11" xfId="0" applyFont="1" applyFill="1" applyBorder="1" applyAlignment="1">
      <alignment horizontal="center" vertical="center"/>
    </xf>
    <xf numFmtId="0" fontId="29" fillId="35" borderId="45" xfId="0" applyFont="1" applyFill="1" applyBorder="1" applyAlignment="1">
      <alignment horizontal="center" vertical="center"/>
    </xf>
    <xf numFmtId="0" fontId="30" fillId="35" borderId="23" xfId="0" applyFont="1" applyFill="1" applyBorder="1" applyAlignment="1">
      <alignment horizontal="center" vertical="center"/>
    </xf>
    <xf numFmtId="0" fontId="29" fillId="35" borderId="24" xfId="0" applyFont="1" applyFill="1" applyBorder="1" applyAlignment="1">
      <alignment horizontal="center" vertical="center"/>
    </xf>
    <xf numFmtId="0" fontId="30" fillId="35" borderId="25" xfId="0" applyFont="1" applyFill="1" applyBorder="1" applyAlignment="1">
      <alignment horizontal="center" vertical="center" wrapText="1"/>
    </xf>
    <xf numFmtId="0" fontId="30" fillId="35" borderId="26" xfId="0" applyFont="1" applyFill="1" applyBorder="1" applyAlignment="1">
      <alignment horizontal="center" vertical="center" wrapText="1"/>
    </xf>
    <xf numFmtId="0" fontId="30" fillId="35" borderId="22" xfId="0" applyFont="1" applyFill="1" applyBorder="1" applyAlignment="1">
      <alignment horizontal="center" vertical="center"/>
    </xf>
    <xf numFmtId="0" fontId="30" fillId="35" borderId="0" xfId="0" applyFont="1" applyFill="1" applyBorder="1" applyAlignment="1">
      <alignment horizontal="center" vertical="center"/>
    </xf>
    <xf numFmtId="0" fontId="30" fillId="35" borderId="25" xfId="0" applyFont="1" applyFill="1" applyBorder="1" applyAlignment="1">
      <alignment horizontal="center" vertical="top"/>
    </xf>
    <xf numFmtId="0" fontId="30" fillId="35" borderId="26" xfId="0" applyFont="1" applyFill="1" applyBorder="1" applyAlignment="1">
      <alignment horizontal="center" vertical="top"/>
    </xf>
    <xf numFmtId="0" fontId="30" fillId="35" borderId="10" xfId="0" applyFont="1" applyFill="1" applyBorder="1" applyAlignment="1">
      <alignment horizontal="center" vertical="center" wrapText="1"/>
    </xf>
    <xf numFmtId="0" fontId="13" fillId="0" borderId="46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83" fillId="34" borderId="42" xfId="0" applyFont="1" applyFill="1" applyBorder="1" applyAlignment="1">
      <alignment horizontal="center" vertical="center"/>
    </xf>
    <xf numFmtId="0" fontId="30" fillId="0" borderId="25" xfId="0" applyFont="1" applyBorder="1" applyAlignment="1">
      <alignment horizontal="center" vertical="top"/>
    </xf>
    <xf numFmtId="0" fontId="30" fillId="0" borderId="26" xfId="0" applyFont="1" applyBorder="1" applyAlignment="1">
      <alignment horizontal="center" vertical="top"/>
    </xf>
    <xf numFmtId="0" fontId="30" fillId="0" borderId="25" xfId="0" applyFont="1" applyBorder="1" applyAlignment="1">
      <alignment horizontal="center" vertical="center" wrapText="1"/>
    </xf>
    <xf numFmtId="0" fontId="30" fillId="0" borderId="26" xfId="0" applyFont="1" applyBorder="1" applyAlignment="1">
      <alignment horizontal="center" vertical="center" wrapText="1"/>
    </xf>
    <xf numFmtId="0" fontId="30" fillId="0" borderId="25" xfId="0" applyFont="1" applyBorder="1" applyAlignment="1">
      <alignment horizontal="center" vertical="center"/>
    </xf>
    <xf numFmtId="0" fontId="30" fillId="0" borderId="26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0" fontId="29" fillId="0" borderId="2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83" fillId="34" borderId="0" xfId="0" applyFont="1" applyFill="1" applyBorder="1" applyAlignment="1">
      <alignment horizontal="center" vertical="center"/>
    </xf>
    <xf numFmtId="0" fontId="81" fillId="34" borderId="46" xfId="0" applyFont="1" applyFill="1" applyBorder="1" applyAlignment="1">
      <alignment horizontal="center" vertical="center"/>
    </xf>
    <xf numFmtId="0" fontId="84" fillId="34" borderId="47" xfId="0" applyFont="1" applyFill="1" applyBorder="1" applyAlignment="1">
      <alignment horizontal="center" vertical="center"/>
    </xf>
    <xf numFmtId="0" fontId="84" fillId="34" borderId="30" xfId="0" applyFont="1" applyFill="1" applyBorder="1" applyAlignment="1">
      <alignment horizontal="center" vertical="center"/>
    </xf>
    <xf numFmtId="0" fontId="84" fillId="34" borderId="31" xfId="0" applyFont="1" applyFill="1" applyBorder="1" applyAlignment="1">
      <alignment horizontal="center" vertical="center"/>
    </xf>
    <xf numFmtId="0" fontId="85" fillId="34" borderId="42" xfId="0" applyFon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externalLink" Target="externalLinks/externalLink3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L\FOF\A&amp;L\A&amp;L1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L\FOF\RPT\RPT105\&#22577;&#21578;&#34920;&#26684;-&#36817;2&#24180;&#39192;&#38989;&#34920;&#65288;A4&#26684;&#24335;&#65289;1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FL\FOF\A&amp;L\A&amp;L1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全體"/>
      <sheetName val="國外"/>
      <sheetName val="國內"/>
      <sheetName val="項目比重"/>
      <sheetName val="簡表(百萬元)"/>
      <sheetName val="簡表 (億元)"/>
    </sheetNames>
    <sheetDataSet>
      <sheetData sheetId="0">
        <row r="7">
          <cell r="C7">
            <v>1485566.718803639</v>
          </cell>
          <cell r="D7" t="str">
            <v>－</v>
          </cell>
          <cell r="E7">
            <v>187750.95110088756</v>
          </cell>
          <cell r="F7" t="str">
            <v>－</v>
          </cell>
          <cell r="G7">
            <v>533</v>
          </cell>
          <cell r="H7" t="str">
            <v>－</v>
          </cell>
          <cell r="I7">
            <v>85.029</v>
          </cell>
          <cell r="J7" t="str">
            <v>－</v>
          </cell>
          <cell r="K7" t="str">
            <v>－</v>
          </cell>
          <cell r="L7">
            <v>1937910</v>
          </cell>
          <cell r="M7">
            <v>257522</v>
          </cell>
          <cell r="N7" t="str">
            <v>－</v>
          </cell>
          <cell r="O7">
            <v>633.6979006411726</v>
          </cell>
          <cell r="P7" t="str">
            <v>－</v>
          </cell>
          <cell r="Q7">
            <v>5818.603194832161</v>
          </cell>
          <cell r="R7" t="str">
            <v>－</v>
          </cell>
          <cell r="S7">
            <v>1937910</v>
          </cell>
          <cell r="T7">
            <v>1937910</v>
          </cell>
          <cell r="U7" t="str">
            <v>－</v>
          </cell>
          <cell r="V7" t="str">
            <v>－</v>
          </cell>
        </row>
        <row r="8">
          <cell r="C8">
            <v>13303422.823633313</v>
          </cell>
          <cell r="D8" t="str">
            <v>－</v>
          </cell>
          <cell r="E8">
            <v>2454660.926480314</v>
          </cell>
          <cell r="F8" t="str">
            <v>－</v>
          </cell>
          <cell r="G8">
            <v>20648</v>
          </cell>
          <cell r="H8" t="str">
            <v>－</v>
          </cell>
          <cell r="I8" t="str">
            <v>－</v>
          </cell>
          <cell r="J8" t="str">
            <v>－</v>
          </cell>
          <cell r="K8" t="str">
            <v>－</v>
          </cell>
          <cell r="L8" t="str">
            <v>－</v>
          </cell>
          <cell r="M8">
            <v>88179.415</v>
          </cell>
          <cell r="N8">
            <v>16970648.955</v>
          </cell>
          <cell r="O8">
            <v>456893.435</v>
          </cell>
          <cell r="P8" t="str">
            <v>－</v>
          </cell>
          <cell r="Q8">
            <v>481199.35488637205</v>
          </cell>
          <cell r="R8" t="str">
            <v>－</v>
          </cell>
          <cell r="S8">
            <v>16805003.955</v>
          </cell>
          <cell r="T8">
            <v>16970648.955</v>
          </cell>
          <cell r="U8">
            <v>165645</v>
          </cell>
          <cell r="V8" t="str">
            <v>－</v>
          </cell>
        </row>
        <row r="9">
          <cell r="C9">
            <v>17747514.815286867</v>
          </cell>
          <cell r="D9" t="str">
            <v>－</v>
          </cell>
          <cell r="E9">
            <v>3034607.633475608</v>
          </cell>
          <cell r="F9" t="str">
            <v>－</v>
          </cell>
          <cell r="G9">
            <v>98735</v>
          </cell>
          <cell r="H9" t="str">
            <v>－</v>
          </cell>
          <cell r="I9" t="str">
            <v>－</v>
          </cell>
          <cell r="J9" t="str">
            <v>－</v>
          </cell>
          <cell r="K9" t="str">
            <v>－</v>
          </cell>
          <cell r="L9" t="str">
            <v>－</v>
          </cell>
          <cell r="M9">
            <v>1051122</v>
          </cell>
          <cell r="N9">
            <v>27773580.75</v>
          </cell>
          <cell r="O9">
            <v>1338339.2519999999</v>
          </cell>
          <cell r="P9" t="str">
            <v>－</v>
          </cell>
          <cell r="Q9">
            <v>809741.0492375217</v>
          </cell>
          <cell r="R9" t="str">
            <v>－</v>
          </cell>
          <cell r="S9">
            <v>24080059.75</v>
          </cell>
          <cell r="T9">
            <v>27773580.75</v>
          </cell>
          <cell r="U9">
            <v>3693521</v>
          </cell>
          <cell r="V9" t="str">
            <v>－</v>
          </cell>
        </row>
        <row r="10">
          <cell r="C10">
            <v>3101280.370319802</v>
          </cell>
          <cell r="D10" t="str">
            <v>－</v>
          </cell>
          <cell r="E10">
            <v>637.9965069657491</v>
          </cell>
          <cell r="F10" t="str">
            <v>－</v>
          </cell>
          <cell r="G10">
            <v>280</v>
          </cell>
          <cell r="H10" t="str">
            <v>－</v>
          </cell>
          <cell r="I10" t="str">
            <v>－</v>
          </cell>
          <cell r="J10" t="str">
            <v>－</v>
          </cell>
          <cell r="K10" t="str">
            <v>－</v>
          </cell>
          <cell r="L10" t="str">
            <v>－</v>
          </cell>
          <cell r="M10">
            <v>2390825</v>
          </cell>
          <cell r="N10" t="str">
            <v>－</v>
          </cell>
          <cell r="O10">
            <v>86336.145</v>
          </cell>
          <cell r="P10" t="str">
            <v>－</v>
          </cell>
          <cell r="Q10">
            <v>77820.48817323243</v>
          </cell>
          <cell r="R10" t="str">
            <v>－</v>
          </cell>
          <cell r="S10">
            <v>5657179.999999999</v>
          </cell>
          <cell r="T10" t="str">
            <v>－</v>
          </cell>
          <cell r="U10" t="str">
            <v>－</v>
          </cell>
          <cell r="V10">
            <v>5657180</v>
          </cell>
        </row>
        <row r="11">
          <cell r="C11" t="str">
            <v>－</v>
          </cell>
          <cell r="D11" t="str">
            <v>－</v>
          </cell>
          <cell r="E11" t="str">
            <v>－</v>
          </cell>
          <cell r="F11" t="str">
            <v>－</v>
          </cell>
          <cell r="G11" t="str">
            <v>－</v>
          </cell>
          <cell r="H11" t="str">
            <v>－</v>
          </cell>
          <cell r="I11">
            <v>1224065.295</v>
          </cell>
          <cell r="J11" t="str">
            <v>－</v>
          </cell>
          <cell r="K11" t="str">
            <v>－</v>
          </cell>
          <cell r="L11">
            <v>200691</v>
          </cell>
          <cell r="M11" t="str">
            <v>－</v>
          </cell>
          <cell r="N11">
            <v>1023374.295</v>
          </cell>
          <cell r="O11" t="str">
            <v>－</v>
          </cell>
          <cell r="P11" t="str">
            <v>－</v>
          </cell>
          <cell r="Q11" t="str">
            <v>－</v>
          </cell>
          <cell r="R11" t="str">
            <v>－</v>
          </cell>
          <cell r="S11">
            <v>1224065.295</v>
          </cell>
          <cell r="T11">
            <v>1224065.295</v>
          </cell>
          <cell r="U11" t="str">
            <v>－</v>
          </cell>
          <cell r="V11" t="str">
            <v>－</v>
          </cell>
        </row>
        <row r="12">
          <cell r="C12" t="str">
            <v>－</v>
          </cell>
          <cell r="D12" t="str">
            <v>－</v>
          </cell>
          <cell r="E12" t="str">
            <v>－</v>
          </cell>
          <cell r="F12" t="str">
            <v>－</v>
          </cell>
          <cell r="G12" t="str">
            <v>－</v>
          </cell>
          <cell r="H12" t="str">
            <v>－</v>
          </cell>
          <cell r="I12" t="str">
            <v>－</v>
          </cell>
          <cell r="J12" t="str">
            <v>－</v>
          </cell>
          <cell r="K12" t="str">
            <v>－</v>
          </cell>
          <cell r="L12">
            <v>1700503</v>
          </cell>
          <cell r="M12">
            <v>1700503</v>
          </cell>
          <cell r="N12" t="str">
            <v>－</v>
          </cell>
          <cell r="O12" t="str">
            <v>－</v>
          </cell>
          <cell r="P12" t="str">
            <v>－</v>
          </cell>
          <cell r="Q12" t="str">
            <v>－</v>
          </cell>
          <cell r="R12" t="str">
            <v>－</v>
          </cell>
          <cell r="S12">
            <v>1700503</v>
          </cell>
          <cell r="T12">
            <v>1700503</v>
          </cell>
          <cell r="U12" t="str">
            <v>－</v>
          </cell>
          <cell r="V12" t="str">
            <v>－</v>
          </cell>
        </row>
        <row r="13">
          <cell r="C13" t="str">
            <v>－</v>
          </cell>
          <cell r="D13" t="str">
            <v>－</v>
          </cell>
          <cell r="E13" t="str">
            <v>－</v>
          </cell>
          <cell r="F13" t="str">
            <v>－</v>
          </cell>
          <cell r="G13" t="str">
            <v>－</v>
          </cell>
          <cell r="H13" t="str">
            <v>－</v>
          </cell>
          <cell r="I13" t="str">
            <v>－</v>
          </cell>
          <cell r="J13" t="str">
            <v>－</v>
          </cell>
          <cell r="K13" t="str">
            <v>－</v>
          </cell>
          <cell r="L13">
            <v>2243689</v>
          </cell>
          <cell r="M13">
            <v>2183680</v>
          </cell>
          <cell r="N13" t="str">
            <v>－</v>
          </cell>
          <cell r="O13">
            <v>60008</v>
          </cell>
          <cell r="P13" t="str">
            <v>－</v>
          </cell>
          <cell r="Q13">
            <v>1</v>
          </cell>
          <cell r="R13" t="str">
            <v>－</v>
          </cell>
          <cell r="S13">
            <v>2243689</v>
          </cell>
          <cell r="T13">
            <v>2243689</v>
          </cell>
          <cell r="U13" t="str">
            <v>－</v>
          </cell>
          <cell r="V13" t="str">
            <v>－</v>
          </cell>
        </row>
        <row r="14">
          <cell r="C14" t="str">
            <v>－</v>
          </cell>
          <cell r="D14" t="str">
            <v>－</v>
          </cell>
          <cell r="E14" t="str">
            <v>－</v>
          </cell>
          <cell r="F14" t="str">
            <v>－</v>
          </cell>
          <cell r="G14" t="str">
            <v>－</v>
          </cell>
          <cell r="H14" t="str">
            <v>－</v>
          </cell>
          <cell r="I14" t="str">
            <v>－</v>
          </cell>
          <cell r="J14" t="str">
            <v>－</v>
          </cell>
          <cell r="K14" t="str">
            <v>－</v>
          </cell>
          <cell r="L14">
            <v>7587300</v>
          </cell>
          <cell r="M14">
            <v>7486795</v>
          </cell>
          <cell r="N14" t="str">
            <v>－</v>
          </cell>
          <cell r="O14">
            <v>30500</v>
          </cell>
          <cell r="P14" t="str">
            <v>－</v>
          </cell>
          <cell r="Q14">
            <v>70005</v>
          </cell>
          <cell r="R14" t="str">
            <v>－</v>
          </cell>
          <cell r="S14">
            <v>7587300</v>
          </cell>
          <cell r="T14">
            <v>7587300</v>
          </cell>
          <cell r="U14" t="str">
            <v>－</v>
          </cell>
          <cell r="V14" t="str">
            <v>－</v>
          </cell>
        </row>
        <row r="15">
          <cell r="C15" t="str">
            <v>－</v>
          </cell>
          <cell r="D15" t="str">
            <v>－</v>
          </cell>
          <cell r="E15" t="str">
            <v>－</v>
          </cell>
          <cell r="F15" t="str">
            <v>－</v>
          </cell>
          <cell r="G15" t="str">
            <v>－</v>
          </cell>
          <cell r="H15" t="str">
            <v>－</v>
          </cell>
          <cell r="I15" t="str">
            <v>－</v>
          </cell>
          <cell r="J15" t="str">
            <v>－</v>
          </cell>
          <cell r="K15">
            <v>1107230</v>
          </cell>
          <cell r="L15" t="str">
            <v>－</v>
          </cell>
          <cell r="M15" t="str">
            <v>－</v>
          </cell>
          <cell r="N15">
            <v>1107230</v>
          </cell>
          <cell r="O15" t="str">
            <v>－</v>
          </cell>
          <cell r="P15" t="str">
            <v>－</v>
          </cell>
          <cell r="Q15" t="str">
            <v>－</v>
          </cell>
          <cell r="R15" t="str">
            <v>－</v>
          </cell>
          <cell r="S15">
            <v>1107230</v>
          </cell>
          <cell r="T15">
            <v>1107230</v>
          </cell>
          <cell r="U15" t="str">
            <v>－</v>
          </cell>
          <cell r="V15" t="str">
            <v>－</v>
          </cell>
        </row>
        <row r="16">
          <cell r="C16" t="str">
            <v>－</v>
          </cell>
          <cell r="D16" t="str">
            <v>－</v>
          </cell>
          <cell r="E16" t="str">
            <v>－</v>
          </cell>
          <cell r="F16" t="str">
            <v>－</v>
          </cell>
          <cell r="G16" t="str">
            <v>－</v>
          </cell>
          <cell r="H16" t="str">
            <v>－</v>
          </cell>
          <cell r="I16" t="str">
            <v>－</v>
          </cell>
          <cell r="J16" t="str">
            <v>－</v>
          </cell>
          <cell r="K16" t="str">
            <v>－</v>
          </cell>
          <cell r="L16" t="str">
            <v>－</v>
          </cell>
          <cell r="M16">
            <v>82506</v>
          </cell>
          <cell r="N16">
            <v>1203</v>
          </cell>
          <cell r="O16" t="str">
            <v>－</v>
          </cell>
          <cell r="P16" t="str">
            <v>－</v>
          </cell>
          <cell r="Q16">
            <v>1203</v>
          </cell>
          <cell r="R16">
            <v>82506</v>
          </cell>
          <cell r="S16">
            <v>83709</v>
          </cell>
          <cell r="T16">
            <v>83709</v>
          </cell>
          <cell r="U16" t="str">
            <v>－</v>
          </cell>
          <cell r="V16" t="str">
            <v>－</v>
          </cell>
        </row>
        <row r="17">
          <cell r="C17" t="str">
            <v>－</v>
          </cell>
          <cell r="D17">
            <v>14312453.925957937</v>
          </cell>
          <cell r="E17" t="str">
            <v>－</v>
          </cell>
          <cell r="F17">
            <v>10001355.609935898</v>
          </cell>
          <cell r="G17" t="str">
            <v>－</v>
          </cell>
          <cell r="H17">
            <v>539085.687</v>
          </cell>
          <cell r="I17" t="str">
            <v>－</v>
          </cell>
          <cell r="J17">
            <v>1327585</v>
          </cell>
          <cell r="K17" t="str">
            <v>－</v>
          </cell>
          <cell r="L17" t="str">
            <v>－</v>
          </cell>
          <cell r="M17">
            <v>28690344.747</v>
          </cell>
          <cell r="N17">
            <v>5998</v>
          </cell>
          <cell r="O17">
            <v>1522503.908037253</v>
          </cell>
          <cell r="P17">
            <v>7546.553614654329</v>
          </cell>
          <cell r="Q17">
            <v>711142.2015716033</v>
          </cell>
          <cell r="R17">
            <v>969384.3215425692</v>
          </cell>
          <cell r="S17">
            <v>30923990.856608856</v>
          </cell>
          <cell r="T17">
            <v>27163409.098051056</v>
          </cell>
          <cell r="U17" t="str">
            <v>－</v>
          </cell>
          <cell r="V17">
            <v>3760581.7585578</v>
          </cell>
        </row>
        <row r="18">
          <cell r="C18">
            <v>286407.6229242905</v>
          </cell>
          <cell r="D18" t="str">
            <v>－</v>
          </cell>
          <cell r="E18">
            <v>124010.90183094026</v>
          </cell>
          <cell r="F18" t="str">
            <v>－</v>
          </cell>
          <cell r="G18">
            <v>3500</v>
          </cell>
          <cell r="H18" t="str">
            <v>－</v>
          </cell>
          <cell r="I18">
            <v>16106.626</v>
          </cell>
          <cell r="J18" t="str">
            <v>－</v>
          </cell>
          <cell r="K18" t="str">
            <v>－</v>
          </cell>
          <cell r="L18" t="str">
            <v>－</v>
          </cell>
          <cell r="M18">
            <v>229459.574</v>
          </cell>
          <cell r="N18">
            <v>292660</v>
          </cell>
          <cell r="O18">
            <v>250302.32991554053</v>
          </cell>
          <cell r="P18" t="str">
            <v>－</v>
          </cell>
          <cell r="Q18">
            <v>298845.4724355174</v>
          </cell>
          <cell r="R18">
            <v>1081823.5271062888</v>
          </cell>
          <cell r="S18">
            <v>1208632.5271062886</v>
          </cell>
          <cell r="T18">
            <v>1374483.5271062888</v>
          </cell>
          <cell r="U18">
            <v>165851</v>
          </cell>
          <cell r="V18" t="str">
            <v>－</v>
          </cell>
        </row>
        <row r="19">
          <cell r="C19">
            <v>58373.40280867335</v>
          </cell>
          <cell r="D19">
            <v>65415.74624210886</v>
          </cell>
          <cell r="E19">
            <v>590199.9354312811</v>
          </cell>
          <cell r="F19">
            <v>1200843.1747198915</v>
          </cell>
          <cell r="G19" t="str">
            <v>－</v>
          </cell>
          <cell r="H19">
            <v>181064.272</v>
          </cell>
          <cell r="I19">
            <v>333932.78099999996</v>
          </cell>
          <cell r="J19">
            <v>73383.53908218839</v>
          </cell>
          <cell r="K19" t="str">
            <v>－</v>
          </cell>
          <cell r="L19" t="str">
            <v>－</v>
          </cell>
          <cell r="M19" t="str">
            <v>－</v>
          </cell>
          <cell r="N19">
            <v>772196.529</v>
          </cell>
          <cell r="O19" t="str">
            <v>－</v>
          </cell>
          <cell r="P19" t="str">
            <v>－</v>
          </cell>
          <cell r="Q19" t="str">
            <v>－</v>
          </cell>
          <cell r="R19">
            <v>16905.214961081907</v>
          </cell>
          <cell r="S19">
            <v>982506.1192399544</v>
          </cell>
          <cell r="T19">
            <v>2309808.47600527</v>
          </cell>
          <cell r="U19">
            <v>1514522</v>
          </cell>
          <cell r="V19">
            <v>187219.6432346837</v>
          </cell>
        </row>
        <row r="20">
          <cell r="C20">
            <v>44524.68</v>
          </cell>
          <cell r="D20" t="str">
            <v>－</v>
          </cell>
          <cell r="E20">
            <v>93312.56309156597</v>
          </cell>
          <cell r="F20">
            <v>721957.1400472319</v>
          </cell>
          <cell r="G20" t="str">
            <v>－</v>
          </cell>
          <cell r="H20">
            <v>319754</v>
          </cell>
          <cell r="I20" t="str">
            <v>－</v>
          </cell>
          <cell r="J20" t="str">
            <v>－</v>
          </cell>
          <cell r="K20" t="str">
            <v>－</v>
          </cell>
          <cell r="L20" t="str">
            <v>－</v>
          </cell>
          <cell r="M20">
            <v>692976.3346488858</v>
          </cell>
          <cell r="N20" t="str">
            <v>－</v>
          </cell>
          <cell r="O20">
            <v>173474.8640918523</v>
          </cell>
          <cell r="P20" t="str">
            <v>－</v>
          </cell>
          <cell r="Q20">
            <v>479867.558167696</v>
          </cell>
          <cell r="R20">
            <v>442444.8599527682</v>
          </cell>
          <cell r="S20">
            <v>1484156</v>
          </cell>
          <cell r="T20">
            <v>1484156</v>
          </cell>
          <cell r="U20" t="str">
            <v>－</v>
          </cell>
          <cell r="V20" t="str">
            <v>－</v>
          </cell>
        </row>
        <row r="21">
          <cell r="C21">
            <v>45562.336</v>
          </cell>
          <cell r="D21" t="str">
            <v>－</v>
          </cell>
          <cell r="E21">
            <v>1768.6725228874354</v>
          </cell>
          <cell r="F21" t="str">
            <v>－</v>
          </cell>
          <cell r="G21">
            <v>2048.3118582912307</v>
          </cell>
          <cell r="H21" t="str">
            <v>－</v>
          </cell>
          <cell r="I21">
            <v>110027.84216500001</v>
          </cell>
          <cell r="J21">
            <v>5695292</v>
          </cell>
          <cell r="K21" t="str">
            <v>－</v>
          </cell>
          <cell r="L21" t="str">
            <v>－</v>
          </cell>
          <cell r="M21">
            <v>3479723.2390382113</v>
          </cell>
          <cell r="N21" t="str">
            <v>－</v>
          </cell>
          <cell r="O21">
            <v>1765775.0522450947</v>
          </cell>
          <cell r="P21" t="str">
            <v>－</v>
          </cell>
          <cell r="Q21">
            <v>254414.5461705157</v>
          </cell>
          <cell r="R21" t="str">
            <v>－</v>
          </cell>
          <cell r="S21">
            <v>5659320.000000001</v>
          </cell>
          <cell r="T21">
            <v>5695292</v>
          </cell>
          <cell r="U21">
            <v>35972</v>
          </cell>
          <cell r="V21" t="str">
            <v>－</v>
          </cell>
        </row>
        <row r="22">
          <cell r="C22">
            <v>125263.11600000001</v>
          </cell>
          <cell r="D22" t="str">
            <v>－</v>
          </cell>
          <cell r="E22">
            <v>20633.66119732484</v>
          </cell>
          <cell r="F22">
            <v>1022727.8502013183</v>
          </cell>
          <cell r="G22">
            <v>18434.530217094038</v>
          </cell>
          <cell r="H22">
            <v>529569</v>
          </cell>
          <cell r="I22">
            <v>10000</v>
          </cell>
          <cell r="J22" t="str">
            <v>－</v>
          </cell>
          <cell r="K22" t="str">
            <v>－</v>
          </cell>
          <cell r="L22" t="str">
            <v>－</v>
          </cell>
          <cell r="M22">
            <v>711929.8727788053</v>
          </cell>
          <cell r="N22" t="str">
            <v>－</v>
          </cell>
          <cell r="O22">
            <v>568621.7058422895</v>
          </cell>
          <cell r="P22">
            <v>114950</v>
          </cell>
          <cell r="Q22">
            <v>435217.1139644863</v>
          </cell>
          <cell r="R22">
            <v>230679.14979868178</v>
          </cell>
          <cell r="S22">
            <v>1890100</v>
          </cell>
          <cell r="T22">
            <v>1897926</v>
          </cell>
          <cell r="U22">
            <v>7826</v>
          </cell>
          <cell r="V22" t="str">
            <v>－</v>
          </cell>
        </row>
        <row r="23">
          <cell r="C23">
            <v>56215.08789659798</v>
          </cell>
          <cell r="D23" t="str">
            <v>－</v>
          </cell>
          <cell r="E23">
            <v>9895.96648229362</v>
          </cell>
          <cell r="F23" t="str">
            <v>－</v>
          </cell>
          <cell r="G23">
            <v>16320</v>
          </cell>
          <cell r="H23" t="str">
            <v>－</v>
          </cell>
          <cell r="I23">
            <v>5000</v>
          </cell>
          <cell r="J23" t="str">
            <v>－</v>
          </cell>
          <cell r="K23" t="str">
            <v>－</v>
          </cell>
          <cell r="L23" t="str">
            <v>－</v>
          </cell>
          <cell r="M23">
            <v>76664.964</v>
          </cell>
          <cell r="N23">
            <v>1209539</v>
          </cell>
          <cell r="O23">
            <v>960203.9149229984</v>
          </cell>
          <cell r="P23" t="str">
            <v>－</v>
          </cell>
          <cell r="Q23">
            <v>77865.06669810996</v>
          </cell>
          <cell r="R23" t="str">
            <v>－</v>
          </cell>
          <cell r="S23">
            <v>1202165</v>
          </cell>
          <cell r="T23">
            <v>1209539</v>
          </cell>
          <cell r="U23">
            <v>7374</v>
          </cell>
          <cell r="V23" t="str">
            <v>－</v>
          </cell>
        </row>
        <row r="24">
          <cell r="C24">
            <v>1119566.6192341438</v>
          </cell>
          <cell r="D24" t="str">
            <v>－</v>
          </cell>
          <cell r="E24">
            <v>399210.64474340924</v>
          </cell>
          <cell r="F24" t="str">
            <v>－</v>
          </cell>
          <cell r="G24">
            <v>15509.638521239258</v>
          </cell>
          <cell r="H24" t="str">
            <v>－</v>
          </cell>
          <cell r="I24">
            <v>22772.202808754133</v>
          </cell>
          <cell r="J24" t="str">
            <v>－</v>
          </cell>
          <cell r="K24" t="str">
            <v>－</v>
          </cell>
          <cell r="L24" t="str">
            <v>－</v>
          </cell>
          <cell r="M24">
            <v>22347.14436014279</v>
          </cell>
          <cell r="N24">
            <v>265.011</v>
          </cell>
          <cell r="O24">
            <v>443248.412265615</v>
          </cell>
          <cell r="P24" t="str">
            <v>－</v>
          </cell>
          <cell r="Q24">
            <v>127966.64316116815</v>
          </cell>
          <cell r="R24">
            <v>2159786</v>
          </cell>
          <cell r="S24">
            <v>2150621.305094472</v>
          </cell>
          <cell r="T24">
            <v>2160051.011</v>
          </cell>
          <cell r="U24">
            <v>9429.705905527906</v>
          </cell>
          <cell r="V24" t="str">
            <v>－</v>
          </cell>
        </row>
        <row r="25">
          <cell r="C25">
            <v>8602803.120477729</v>
          </cell>
          <cell r="D25" t="str">
            <v>－</v>
          </cell>
          <cell r="E25">
            <v>3614985.870205524</v>
          </cell>
          <cell r="F25">
            <v>25455648</v>
          </cell>
          <cell r="G25">
            <v>26208.446</v>
          </cell>
          <cell r="H25" t="str">
            <v>－</v>
          </cell>
          <cell r="I25">
            <v>773608.0778649674</v>
          </cell>
          <cell r="J25" t="str">
            <v>－</v>
          </cell>
          <cell r="K25" t="str">
            <v>－</v>
          </cell>
          <cell r="L25" t="str">
            <v>－</v>
          </cell>
          <cell r="M25">
            <v>305496.63066127314</v>
          </cell>
          <cell r="N25">
            <v>365495</v>
          </cell>
          <cell r="O25">
            <v>1526977.1620453503</v>
          </cell>
          <cell r="P25">
            <v>171562</v>
          </cell>
          <cell r="Q25">
            <v>3122022.6927451547</v>
          </cell>
          <cell r="R25">
            <v>3211960</v>
          </cell>
          <cell r="S25">
            <v>17972102</v>
          </cell>
          <cell r="T25">
            <v>29204665</v>
          </cell>
          <cell r="U25">
            <v>11232563</v>
          </cell>
          <cell r="V25" t="str">
            <v>－</v>
          </cell>
        </row>
        <row r="26">
          <cell r="C26">
            <v>8039973.435719768</v>
          </cell>
          <cell r="D26" t="str">
            <v>－</v>
          </cell>
          <cell r="E26">
            <v>3772652.131355668</v>
          </cell>
          <cell r="F26">
            <v>10021330.09642272</v>
          </cell>
          <cell r="G26">
            <v>18864.663</v>
          </cell>
          <cell r="H26">
            <v>1912037.8930000002</v>
          </cell>
          <cell r="I26">
            <v>3305351.7798447665</v>
          </cell>
          <cell r="J26" t="str">
            <v>－</v>
          </cell>
          <cell r="K26">
            <v>25818</v>
          </cell>
          <cell r="L26">
            <v>972901</v>
          </cell>
          <cell r="M26">
            <v>142728.77317418577</v>
          </cell>
          <cell r="N26">
            <v>3277909</v>
          </cell>
          <cell r="O26">
            <v>83699.12276627077</v>
          </cell>
          <cell r="P26">
            <v>1112208.6228954997</v>
          </cell>
          <cell r="Q26">
            <v>4486932.395605208</v>
          </cell>
          <cell r="R26">
            <v>4259297.689147646</v>
          </cell>
          <cell r="S26">
            <v>19876020.30146587</v>
          </cell>
          <cell r="T26">
            <v>21555684.30146586</v>
          </cell>
          <cell r="U26">
            <v>1679664</v>
          </cell>
          <cell r="V26" t="str">
            <v>－</v>
          </cell>
        </row>
        <row r="27">
          <cell r="C27">
            <v>18944639</v>
          </cell>
          <cell r="D27" t="str">
            <v>－</v>
          </cell>
          <cell r="E27" t="str">
            <v>－</v>
          </cell>
          <cell r="F27" t="str">
            <v>－</v>
          </cell>
          <cell r="G27" t="str">
            <v>－</v>
          </cell>
          <cell r="H27" t="str">
            <v>－</v>
          </cell>
          <cell r="I27" t="str">
            <v>－</v>
          </cell>
          <cell r="J27" t="str">
            <v>－</v>
          </cell>
          <cell r="K27" t="str">
            <v>－</v>
          </cell>
          <cell r="L27" t="str">
            <v>－</v>
          </cell>
          <cell r="M27" t="str">
            <v>－</v>
          </cell>
          <cell r="N27" t="str">
            <v>－</v>
          </cell>
          <cell r="O27" t="str">
            <v>－</v>
          </cell>
          <cell r="P27">
            <v>18944639</v>
          </cell>
          <cell r="Q27" t="str">
            <v>－</v>
          </cell>
          <cell r="R27" t="str">
            <v>－</v>
          </cell>
          <cell r="S27">
            <v>18944639</v>
          </cell>
          <cell r="T27">
            <v>18944639</v>
          </cell>
          <cell r="U27" t="str">
            <v>－</v>
          </cell>
          <cell r="V27" t="str">
            <v>－</v>
          </cell>
        </row>
        <row r="28">
          <cell r="C28">
            <v>3230781</v>
          </cell>
          <cell r="D28" t="str">
            <v>－</v>
          </cell>
          <cell r="E28" t="str">
            <v>－</v>
          </cell>
          <cell r="F28" t="str">
            <v>－</v>
          </cell>
          <cell r="G28" t="str">
            <v>－</v>
          </cell>
          <cell r="H28" t="str">
            <v>－</v>
          </cell>
          <cell r="I28" t="str">
            <v>－</v>
          </cell>
          <cell r="J28" t="str">
            <v>－</v>
          </cell>
          <cell r="K28" t="str">
            <v>－</v>
          </cell>
          <cell r="L28" t="str">
            <v>－</v>
          </cell>
          <cell r="M28" t="str">
            <v>－</v>
          </cell>
          <cell r="N28" t="str">
            <v>－</v>
          </cell>
          <cell r="O28" t="str">
            <v>－</v>
          </cell>
          <cell r="P28">
            <v>3230781</v>
          </cell>
          <cell r="Q28" t="str">
            <v>－</v>
          </cell>
          <cell r="R28" t="str">
            <v>－</v>
          </cell>
          <cell r="S28">
            <v>3230781</v>
          </cell>
          <cell r="T28">
            <v>3230781</v>
          </cell>
          <cell r="U28" t="str">
            <v>－</v>
          </cell>
          <cell r="V28" t="str">
            <v>－</v>
          </cell>
        </row>
        <row r="29">
          <cell r="C29">
            <v>3024869.109488136</v>
          </cell>
          <cell r="D29">
            <v>498666.7731679307</v>
          </cell>
          <cell r="E29">
            <v>10348766.681325065</v>
          </cell>
          <cell r="F29">
            <v>11874478.981208555</v>
          </cell>
          <cell r="G29">
            <v>141668</v>
          </cell>
          <cell r="H29">
            <v>338614</v>
          </cell>
          <cell r="I29" t="str">
            <v>－</v>
          </cell>
          <cell r="J29" t="str">
            <v>－</v>
          </cell>
          <cell r="K29" t="str">
            <v>－</v>
          </cell>
          <cell r="L29" t="str">
            <v>－</v>
          </cell>
          <cell r="M29" t="str">
            <v>－</v>
          </cell>
          <cell r="N29" t="str">
            <v>－</v>
          </cell>
          <cell r="O29" t="str">
            <v>－</v>
          </cell>
          <cell r="P29" t="str">
            <v>－</v>
          </cell>
          <cell r="Q29" t="str">
            <v>－</v>
          </cell>
          <cell r="R29" t="str">
            <v>－</v>
          </cell>
          <cell r="S29">
            <v>13515303.7908132</v>
          </cell>
          <cell r="T29">
            <v>12711759.754376486</v>
          </cell>
          <cell r="U29">
            <v>4161207.9198073186</v>
          </cell>
          <cell r="V29">
            <v>4964751.956244033</v>
          </cell>
        </row>
        <row r="30">
          <cell r="C30">
            <v>1679253.1169956666</v>
          </cell>
          <cell r="D30" t="str">
            <v>－</v>
          </cell>
          <cell r="E30">
            <v>6729046.436057283</v>
          </cell>
          <cell r="F30" t="str">
            <v>－</v>
          </cell>
          <cell r="G30">
            <v>10347</v>
          </cell>
          <cell r="H30" t="str">
            <v>－</v>
          </cell>
          <cell r="I30" t="str">
            <v>－</v>
          </cell>
          <cell r="J30" t="str">
            <v>－</v>
          </cell>
          <cell r="K30" t="str">
            <v>－</v>
          </cell>
          <cell r="L30" t="str">
            <v>－</v>
          </cell>
          <cell r="M30">
            <v>230596.609</v>
          </cell>
          <cell r="N30" t="str">
            <v>－</v>
          </cell>
          <cell r="O30">
            <v>108259.35973516712</v>
          </cell>
          <cell r="P30" t="str">
            <v>－</v>
          </cell>
          <cell r="Q30">
            <v>339162.5152180275</v>
          </cell>
          <cell r="R30" t="str">
            <v>－</v>
          </cell>
          <cell r="S30">
            <v>9096665.037006142</v>
          </cell>
          <cell r="T30" t="str">
            <v>－</v>
          </cell>
          <cell r="U30" t="str">
            <v>－</v>
          </cell>
          <cell r="V30">
            <v>9096665.037006143</v>
          </cell>
        </row>
        <row r="31">
          <cell r="C31">
            <v>1933137.9359175113</v>
          </cell>
          <cell r="D31" t="str">
            <v>－</v>
          </cell>
          <cell r="E31">
            <v>208441.79783688518</v>
          </cell>
          <cell r="F31">
            <v>69818</v>
          </cell>
          <cell r="G31">
            <v>2139</v>
          </cell>
          <cell r="H31" t="str">
            <v>－</v>
          </cell>
          <cell r="I31" t="str">
            <v>－</v>
          </cell>
          <cell r="J31" t="str">
            <v>－</v>
          </cell>
          <cell r="K31" t="str">
            <v>－</v>
          </cell>
          <cell r="L31" t="str">
            <v>－</v>
          </cell>
          <cell r="M31">
            <v>2197168.674</v>
          </cell>
          <cell r="N31">
            <v>8180</v>
          </cell>
          <cell r="O31">
            <v>15142543.022</v>
          </cell>
          <cell r="P31" t="str">
            <v>－</v>
          </cell>
          <cell r="Q31">
            <v>1043399.5702456039</v>
          </cell>
          <cell r="R31" t="str">
            <v>－</v>
          </cell>
          <cell r="S31">
            <v>20526830.000000004</v>
          </cell>
          <cell r="T31">
            <v>77998</v>
          </cell>
          <cell r="U31">
            <v>48596</v>
          </cell>
          <cell r="V31">
            <v>20497428</v>
          </cell>
        </row>
        <row r="32">
          <cell r="C32" t="str">
            <v>－</v>
          </cell>
          <cell r="D32" t="str">
            <v>－</v>
          </cell>
          <cell r="E32" t="str">
            <v>－</v>
          </cell>
          <cell r="F32" t="str">
            <v>－</v>
          </cell>
          <cell r="G32" t="str">
            <v>－</v>
          </cell>
          <cell r="H32" t="str">
            <v>－</v>
          </cell>
          <cell r="I32" t="str">
            <v>－</v>
          </cell>
          <cell r="J32" t="str">
            <v>－</v>
          </cell>
          <cell r="K32">
            <v>14137041</v>
          </cell>
          <cell r="L32" t="str">
            <v>－</v>
          </cell>
          <cell r="M32" t="str">
            <v>－</v>
          </cell>
          <cell r="N32" t="str">
            <v>－</v>
          </cell>
          <cell r="O32" t="str">
            <v>－</v>
          </cell>
          <cell r="P32" t="str">
            <v>－</v>
          </cell>
          <cell r="Q32" t="str">
            <v>－</v>
          </cell>
          <cell r="R32" t="str">
            <v>－</v>
          </cell>
          <cell r="S32">
            <v>14137041</v>
          </cell>
          <cell r="T32" t="str">
            <v>－</v>
          </cell>
          <cell r="U32" t="str">
            <v>－</v>
          </cell>
          <cell r="V32">
            <v>14137041</v>
          </cell>
        </row>
        <row r="33">
          <cell r="C33">
            <v>3117669.451405686</v>
          </cell>
          <cell r="D33" t="str">
            <v>－</v>
          </cell>
          <cell r="E33">
            <v>563610.6481979308</v>
          </cell>
          <cell r="F33" t="str">
            <v>－</v>
          </cell>
          <cell r="G33">
            <v>18300</v>
          </cell>
          <cell r="H33" t="str">
            <v>－</v>
          </cell>
          <cell r="I33" t="str">
            <v>－</v>
          </cell>
          <cell r="J33">
            <v>3351.9428377484437</v>
          </cell>
          <cell r="K33" t="str">
            <v>－</v>
          </cell>
          <cell r="L33">
            <v>633239.8166691326</v>
          </cell>
          <cell r="M33">
            <v>393863.583</v>
          </cell>
          <cell r="N33" t="str">
            <v>－</v>
          </cell>
          <cell r="O33" t="str">
            <v>－</v>
          </cell>
          <cell r="P33">
            <v>2526846.454255024</v>
          </cell>
          <cell r="Q33" t="str">
            <v>－</v>
          </cell>
          <cell r="R33">
            <v>686575.699646032</v>
          </cell>
          <cell r="S33">
            <v>4093443.6826036167</v>
          </cell>
          <cell r="T33">
            <v>3850013.913407937</v>
          </cell>
          <cell r="U33" t="str">
            <v>－</v>
          </cell>
          <cell r="V33">
            <v>243429.76919567946</v>
          </cell>
        </row>
        <row r="34">
          <cell r="C34">
            <v>85946823.76291181</v>
          </cell>
          <cell r="D34">
            <v>14876536.445367977</v>
          </cell>
          <cell r="E34">
            <v>32154193.417841833</v>
          </cell>
          <cell r="F34">
            <v>60368158.85253561</v>
          </cell>
          <cell r="G34">
            <v>393535.5895966245</v>
          </cell>
          <cell r="H34">
            <v>3820124.852</v>
          </cell>
          <cell r="I34">
            <v>5800949.633683488</v>
          </cell>
          <cell r="J34">
            <v>7099612.481919937</v>
          </cell>
          <cell r="K34">
            <v>15270089</v>
          </cell>
          <cell r="L34">
            <v>15276233.816669133</v>
          </cell>
          <cell r="M34">
            <v>52414432.5606615</v>
          </cell>
          <cell r="N34">
            <v>52808279.54</v>
          </cell>
          <cell r="O34">
            <v>24518319.383768074</v>
          </cell>
          <cell r="P34">
            <v>26108533.630765177</v>
          </cell>
          <cell r="Q34">
            <v>12822624.271475049</v>
          </cell>
          <cell r="R34">
            <v>13141362.462155068</v>
          </cell>
          <cell r="S34">
            <v>229320967.6199384</v>
          </cell>
          <cell r="T34">
            <v>193498842.08141294</v>
          </cell>
          <cell r="U34">
            <v>22722171.625712845</v>
          </cell>
          <cell r="V34">
            <v>58544297.16423833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4非金融"/>
      <sheetName val="表5家庭"/>
      <sheetName val="表6企業"/>
      <sheetName val="表7.政府"/>
      <sheetName val="表8金融"/>
      <sheetName val="表9國外"/>
    </sheetNames>
    <sheetDataSet>
      <sheetData sheetId="0">
        <row r="5">
          <cell r="C5">
            <v>1197454.1096537432</v>
          </cell>
        </row>
        <row r="7">
          <cell r="C7">
            <v>148369.8522492932</v>
          </cell>
        </row>
        <row r="8">
          <cell r="C8">
            <v>204314.7308710425</v>
          </cell>
        </row>
        <row r="9">
          <cell r="C9">
            <v>21156.445619999995</v>
          </cell>
        </row>
        <row r="10">
          <cell r="C10">
            <v>11526.47625</v>
          </cell>
        </row>
        <row r="12">
          <cell r="C12">
            <v>1085.681959328813</v>
          </cell>
        </row>
        <row r="13">
          <cell r="C13">
            <v>1469.7492127638457</v>
          </cell>
        </row>
        <row r="14">
          <cell r="C14">
            <v>1816.111440694812</v>
          </cell>
        </row>
        <row r="15">
          <cell r="C15">
            <v>795.9724049555068</v>
          </cell>
        </row>
        <row r="16">
          <cell r="C16">
            <v>15748.066348090571</v>
          </cell>
        </row>
        <row r="17">
          <cell r="C17">
            <v>122191.51272595336</v>
          </cell>
        </row>
        <row r="18">
          <cell r="C18">
            <v>152896.11737217903</v>
          </cell>
        </row>
        <row r="20">
          <cell r="C20">
            <v>82278.15810028971</v>
          </cell>
        </row>
        <row r="21">
          <cell r="C21">
            <v>26188.400195457805</v>
          </cell>
        </row>
        <row r="22">
          <cell r="C22">
            <v>199655.92</v>
          </cell>
        </row>
        <row r="23">
          <cell r="C23">
            <v>137536.36524856405</v>
          </cell>
        </row>
        <row r="25">
          <cell r="C25">
            <v>832812.0475876278</v>
          </cell>
        </row>
        <row r="27">
          <cell r="C27">
            <v>252948.19642769414</v>
          </cell>
        </row>
        <row r="28">
          <cell r="C28">
            <v>12977.447139065813</v>
          </cell>
        </row>
        <row r="29">
          <cell r="C29" t="str">
            <v>－</v>
          </cell>
        </row>
        <row r="31">
          <cell r="C31">
            <v>9383.615763563126</v>
          </cell>
        </row>
        <row r="32">
          <cell r="C32">
            <v>56593.98</v>
          </cell>
        </row>
        <row r="33">
          <cell r="C33">
            <v>17640.14893</v>
          </cell>
        </row>
        <row r="34">
          <cell r="C34">
            <v>230713.64</v>
          </cell>
        </row>
        <row r="35">
          <cell r="C35">
            <v>122357.58805998329</v>
          </cell>
        </row>
        <row r="37">
          <cell r="C37">
            <v>952.77</v>
          </cell>
        </row>
        <row r="38">
          <cell r="C38">
            <v>128976.98126732139</v>
          </cell>
        </row>
        <row r="39">
          <cell r="C39">
            <v>267.6799999999348</v>
          </cell>
        </row>
      </sheetData>
      <sheetData sheetId="1">
        <row r="5">
          <cell r="C5">
            <v>817379.0526295338</v>
          </cell>
        </row>
        <row r="7">
          <cell r="C7">
            <v>119938.06477961152</v>
          </cell>
        </row>
        <row r="8">
          <cell r="C8">
            <v>173969.05846605625</v>
          </cell>
        </row>
        <row r="9">
          <cell r="C9">
            <v>21140.491429267706</v>
          </cell>
        </row>
        <row r="12">
          <cell r="C12">
            <v>405.0438</v>
          </cell>
        </row>
        <row r="13">
          <cell r="C13">
            <v>662.1495659999999</v>
          </cell>
        </row>
        <row r="14">
          <cell r="C14">
            <v>1322.7753</v>
          </cell>
        </row>
        <row r="15">
          <cell r="C15">
            <v>503.81847814693174</v>
          </cell>
        </row>
        <row r="16">
          <cell r="C16">
            <v>9623.106218945368</v>
          </cell>
        </row>
        <row r="17">
          <cell r="C17">
            <v>82276.03591016751</v>
          </cell>
        </row>
        <row r="18">
          <cell r="C18">
            <v>84165.15231303663</v>
          </cell>
        </row>
        <row r="20">
          <cell r="C20">
            <v>17659.50288637525</v>
          </cell>
        </row>
        <row r="21">
          <cell r="C21">
            <v>24918.339896099376</v>
          </cell>
        </row>
        <row r="22">
          <cell r="C22">
            <v>199655.92</v>
          </cell>
        </row>
        <row r="23">
          <cell r="C23">
            <v>34586.806636015084</v>
          </cell>
        </row>
        <row r="24">
          <cell r="C24">
            <v>46552.7869498122</v>
          </cell>
        </row>
        <row r="25">
          <cell r="C25">
            <v>144770.74719841988</v>
          </cell>
        </row>
        <row r="27">
          <cell r="C27">
            <v>139112.7403605815</v>
          </cell>
        </row>
        <row r="28">
          <cell r="C28">
            <v>991.6159242094254</v>
          </cell>
        </row>
        <row r="38">
          <cell r="C38">
            <v>4666.390913628959</v>
          </cell>
        </row>
      </sheetData>
      <sheetData sheetId="2">
        <row r="5">
          <cell r="C5">
            <v>324590.6397041502</v>
          </cell>
        </row>
        <row r="7">
          <cell r="C7">
            <v>28431.787469681698</v>
          </cell>
        </row>
        <row r="8">
          <cell r="C8">
            <v>30345.672404986257</v>
          </cell>
        </row>
        <row r="9">
          <cell r="C9">
            <v>15.95419073228981</v>
          </cell>
        </row>
        <row r="12">
          <cell r="C12">
            <v>680.638159328813</v>
          </cell>
        </row>
        <row r="13">
          <cell r="C13">
            <v>28.61770676384569</v>
          </cell>
        </row>
        <row r="14">
          <cell r="C14">
            <v>393.33614069481206</v>
          </cell>
        </row>
        <row r="15">
          <cell r="C15">
            <v>242.15392680857508</v>
          </cell>
        </row>
        <row r="16">
          <cell r="C16">
            <v>5918.266845944226</v>
          </cell>
        </row>
        <row r="17">
          <cell r="C17">
            <v>33072.891848655985</v>
          </cell>
        </row>
        <row r="18">
          <cell r="C18">
            <v>37326.034993548245</v>
          </cell>
        </row>
        <row r="20">
          <cell r="C20">
            <v>64618.65521391447</v>
          </cell>
        </row>
        <row r="21">
          <cell r="C21">
            <v>1270.0602993584291</v>
          </cell>
        </row>
        <row r="23">
          <cell r="C23">
            <v>102949.55861254896</v>
          </cell>
        </row>
        <row r="25">
          <cell r="C25">
            <v>616867.3076883531</v>
          </cell>
        </row>
        <row r="27">
          <cell r="C27">
            <v>100071.41606711264</v>
          </cell>
        </row>
        <row r="28">
          <cell r="C28">
            <v>11169.858514001591</v>
          </cell>
        </row>
        <row r="29">
          <cell r="C29">
            <v>0</v>
          </cell>
        </row>
        <row r="31">
          <cell r="C31">
            <v>9383.615763563126</v>
          </cell>
        </row>
        <row r="33">
          <cell r="C33">
            <v>17640.14893</v>
          </cell>
        </row>
        <row r="34">
          <cell r="C34">
            <v>230713.64</v>
          </cell>
        </row>
        <row r="35">
          <cell r="C35">
            <v>122357.58805998329</v>
          </cell>
        </row>
        <row r="37">
          <cell r="C37">
            <v>952.77</v>
          </cell>
        </row>
        <row r="38">
          <cell r="C38">
            <v>124310.59035369243</v>
          </cell>
        </row>
        <row r="39">
          <cell r="C39">
            <v>267.6799999999348</v>
          </cell>
        </row>
      </sheetData>
      <sheetData sheetId="3">
        <row r="5">
          <cell r="C5">
            <v>55484.417320059154</v>
          </cell>
        </row>
        <row r="10">
          <cell r="C10">
            <v>11526.47625</v>
          </cell>
        </row>
        <row r="13">
          <cell r="C13">
            <v>778.98194</v>
          </cell>
        </row>
        <row r="14">
          <cell r="C14">
            <v>100</v>
          </cell>
        </row>
        <row r="15">
          <cell r="C15">
            <v>50</v>
          </cell>
        </row>
        <row r="16">
          <cell r="C16">
            <v>206.6932832009777</v>
          </cell>
        </row>
        <row r="17">
          <cell r="C17">
            <v>6842.584967129869</v>
          </cell>
        </row>
        <row r="18">
          <cell r="C18">
            <v>31404.93006559416</v>
          </cell>
        </row>
        <row r="19">
          <cell r="C19">
            <v>4574.750814134146</v>
          </cell>
        </row>
        <row r="25">
          <cell r="C25">
            <v>71173.9927008548</v>
          </cell>
        </row>
        <row r="27">
          <cell r="C27">
            <v>13764.04</v>
          </cell>
        </row>
        <row r="28">
          <cell r="C28">
            <v>815.972700854796</v>
          </cell>
        </row>
        <row r="32">
          <cell r="C32">
            <v>56593.98</v>
          </cell>
        </row>
      </sheetData>
      <sheetData sheetId="4">
        <row r="5">
          <cell r="C5">
            <v>1010905.8153416486</v>
          </cell>
        </row>
        <row r="6">
          <cell r="C6">
            <v>127293.48</v>
          </cell>
        </row>
        <row r="8">
          <cell r="C8">
            <v>11009.841500706789</v>
          </cell>
        </row>
        <row r="9">
          <cell r="C9">
            <v>30208.679128957498</v>
          </cell>
        </row>
        <row r="10">
          <cell r="C10">
            <v>28791.21438</v>
          </cell>
        </row>
        <row r="12">
          <cell r="C12">
            <v>10576.804675554258</v>
          </cell>
        </row>
        <row r="13">
          <cell r="C13">
            <v>289935.7951684583</v>
          </cell>
        </row>
        <row r="14">
          <cell r="C14">
            <v>8864.632210318516</v>
          </cell>
        </row>
        <row r="16">
          <cell r="C16">
            <v>12415.77804067119</v>
          </cell>
        </row>
        <row r="17">
          <cell r="C17">
            <v>54742.07078723616</v>
          </cell>
        </row>
        <row r="18">
          <cell r="C18">
            <v>18086.168559305188</v>
          </cell>
        </row>
        <row r="19">
          <cell r="C19">
            <v>11754.337595044493</v>
          </cell>
        </row>
        <row r="20">
          <cell r="C20">
            <v>6369.088909686222</v>
          </cell>
        </row>
        <row r="21">
          <cell r="C21">
            <v>48617.55727404666</v>
          </cell>
        </row>
        <row r="22">
          <cell r="C22">
            <v>45470.69762113901</v>
          </cell>
        </row>
        <row r="24">
          <cell r="C24">
            <v>6108.4092460952525</v>
          </cell>
        </row>
        <row r="25">
          <cell r="C25">
            <v>151318.32980454218</v>
          </cell>
        </row>
        <row r="26">
          <cell r="C26">
            <v>141652.24</v>
          </cell>
        </row>
        <row r="27">
          <cell r="C27">
            <v>7690.690439886879</v>
          </cell>
        </row>
        <row r="28">
          <cell r="C28">
            <v>1032823.3319946338</v>
          </cell>
        </row>
        <row r="29">
          <cell r="C29">
            <v>127293.48</v>
          </cell>
        </row>
        <row r="31">
          <cell r="C31">
            <v>161088.70375</v>
          </cell>
        </row>
        <row r="32">
          <cell r="C32">
            <v>268953.71</v>
          </cell>
        </row>
        <row r="33">
          <cell r="C33">
            <v>11526.47625</v>
          </cell>
        </row>
        <row r="35">
          <cell r="C35">
            <v>10576.804675554258</v>
          </cell>
        </row>
        <row r="36">
          <cell r="C36">
            <v>11243.439820913038</v>
          </cell>
        </row>
        <row r="37">
          <cell r="C37">
            <v>14799.600633946378</v>
          </cell>
        </row>
        <row r="39">
          <cell r="C39">
            <v>4117.844236436873</v>
          </cell>
        </row>
        <row r="40">
          <cell r="C40">
            <v>2401.90107</v>
          </cell>
        </row>
        <row r="41">
          <cell r="C41">
            <v>12858.8</v>
          </cell>
        </row>
        <row r="42">
          <cell r="C42">
            <v>22171.54017</v>
          </cell>
        </row>
        <row r="43">
          <cell r="C43">
            <v>34504.7</v>
          </cell>
        </row>
        <row r="44">
          <cell r="C44">
            <v>91298.19693333477</v>
          </cell>
        </row>
        <row r="46">
          <cell r="C46">
            <v>478.85</v>
          </cell>
        </row>
        <row r="47">
          <cell r="C47">
            <v>199655.92</v>
          </cell>
        </row>
        <row r="48">
          <cell r="C48">
            <v>59853.364454448456</v>
          </cell>
        </row>
      </sheetData>
      <sheetData sheetId="5">
        <row r="5">
          <cell r="C5">
            <v>201879.09274277755</v>
          </cell>
        </row>
        <row r="7">
          <cell r="C7">
            <v>1709.01</v>
          </cell>
        </row>
        <row r="8">
          <cell r="C8">
            <v>34430.3</v>
          </cell>
        </row>
        <row r="10">
          <cell r="C10">
            <v>16607.45</v>
          </cell>
        </row>
        <row r="11">
          <cell r="C11">
            <v>1500.68</v>
          </cell>
        </row>
        <row r="14">
          <cell r="C14">
            <v>382.16</v>
          </cell>
        </row>
        <row r="15">
          <cell r="C15">
            <v>139.77</v>
          </cell>
        </row>
        <row r="16">
          <cell r="C16">
            <v>308.49</v>
          </cell>
        </row>
        <row r="17">
          <cell r="C17">
            <v>54.38491222320578</v>
          </cell>
        </row>
        <row r="18">
          <cell r="C18">
            <v>94409.27</v>
          </cell>
        </row>
        <row r="19">
          <cell r="C19">
            <v>15288.97</v>
          </cell>
        </row>
        <row r="21">
          <cell r="C21">
            <v>1087.61</v>
          </cell>
        </row>
        <row r="22">
          <cell r="C22">
            <v>35960.99783055435</v>
          </cell>
        </row>
        <row r="23">
          <cell r="C23">
            <v>544603.6381559077</v>
          </cell>
        </row>
        <row r="24">
          <cell r="C24">
            <v>49947.66</v>
          </cell>
        </row>
        <row r="26">
          <cell r="C26">
            <v>36987.59874076418</v>
          </cell>
        </row>
        <row r="27">
          <cell r="C27">
            <v>1292.3643957781233</v>
          </cell>
        </row>
        <row r="28">
          <cell r="C28">
            <v>1.33</v>
          </cell>
        </row>
        <row r="30">
          <cell r="C30">
            <v>88386.56734638497</v>
          </cell>
        </row>
        <row r="31">
          <cell r="C31">
            <v>177162.72</v>
          </cell>
        </row>
        <row r="32">
          <cell r="C32">
            <v>141652.24</v>
          </cell>
        </row>
        <row r="33">
          <cell r="C33">
            <v>49173.15767298045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全體"/>
      <sheetName val="國外"/>
      <sheetName val="國內"/>
      <sheetName val="項目比重"/>
      <sheetName val="簡表(百萬元)"/>
      <sheetName val="簡表 (億元)"/>
    </sheetNames>
    <sheetDataSet>
      <sheetData sheetId="0">
        <row r="7">
          <cell r="C7">
            <v>1365875.5062664915</v>
          </cell>
          <cell r="D7" t="str">
            <v>－</v>
          </cell>
          <cell r="E7">
            <v>196592.47420271017</v>
          </cell>
          <cell r="F7" t="str">
            <v>－</v>
          </cell>
          <cell r="G7">
            <v>463</v>
          </cell>
          <cell r="H7" t="str">
            <v>－</v>
          </cell>
          <cell r="I7">
            <v>85.029</v>
          </cell>
          <cell r="J7" t="str">
            <v>－</v>
          </cell>
          <cell r="K7" t="str">
            <v>－</v>
          </cell>
          <cell r="L7">
            <v>1804398</v>
          </cell>
          <cell r="M7">
            <v>238983</v>
          </cell>
          <cell r="N7" t="str">
            <v>－</v>
          </cell>
          <cell r="O7">
            <v>542.1410183792318</v>
          </cell>
          <cell r="P7" t="str">
            <v>－</v>
          </cell>
          <cell r="Q7">
            <v>1856.8495124190922</v>
          </cell>
          <cell r="R7" t="str">
            <v>－</v>
          </cell>
          <cell r="S7">
            <v>1804398.0000000002</v>
          </cell>
          <cell r="T7">
            <v>1804398</v>
          </cell>
          <cell r="U7" t="str">
            <v>－</v>
          </cell>
          <cell r="V7" t="str">
            <v>－</v>
          </cell>
        </row>
        <row r="8">
          <cell r="C8">
            <v>12218986.080264319</v>
          </cell>
          <cell r="D8" t="str">
            <v>－</v>
          </cell>
          <cell r="E8">
            <v>2604005.02253927</v>
          </cell>
          <cell r="F8" t="str">
            <v>－</v>
          </cell>
          <cell r="G8">
            <v>19169</v>
          </cell>
          <cell r="H8" t="str">
            <v>－</v>
          </cell>
          <cell r="I8" t="str">
            <v>－</v>
          </cell>
          <cell r="J8" t="str">
            <v>－</v>
          </cell>
          <cell r="K8" t="str">
            <v>－</v>
          </cell>
          <cell r="L8" t="str">
            <v>－</v>
          </cell>
          <cell r="M8">
            <v>86928.471</v>
          </cell>
          <cell r="N8">
            <v>16108870.375</v>
          </cell>
          <cell r="O8">
            <v>410936.615</v>
          </cell>
          <cell r="P8" t="str">
            <v>－</v>
          </cell>
          <cell r="Q8">
            <v>597944.1861964114</v>
          </cell>
          <cell r="R8" t="str">
            <v>－</v>
          </cell>
          <cell r="S8">
            <v>15937969.375</v>
          </cell>
          <cell r="T8">
            <v>16108870.375</v>
          </cell>
          <cell r="U8">
            <v>170901</v>
          </cell>
          <cell r="V8" t="str">
            <v>－</v>
          </cell>
        </row>
        <row r="9">
          <cell r="C9">
            <v>17442875.919810873</v>
          </cell>
          <cell r="D9" t="str">
            <v>－</v>
          </cell>
          <cell r="E9">
            <v>2884146.4592733197</v>
          </cell>
          <cell r="F9" t="str">
            <v>－</v>
          </cell>
          <cell r="G9">
            <v>108398</v>
          </cell>
          <cell r="H9" t="str">
            <v>－</v>
          </cell>
          <cell r="I9" t="str">
            <v>－</v>
          </cell>
          <cell r="J9" t="str">
            <v>－</v>
          </cell>
          <cell r="K9" t="str">
            <v>－</v>
          </cell>
          <cell r="L9" t="str">
            <v>－</v>
          </cell>
          <cell r="M9">
            <v>1017569</v>
          </cell>
          <cell r="N9">
            <v>26895371</v>
          </cell>
          <cell r="O9">
            <v>1195214.257</v>
          </cell>
          <cell r="P9" t="str">
            <v>－</v>
          </cell>
          <cell r="Q9">
            <v>804137.3639158066</v>
          </cell>
          <cell r="R9" t="str">
            <v>－</v>
          </cell>
          <cell r="S9">
            <v>23452341</v>
          </cell>
          <cell r="T9">
            <v>26895371</v>
          </cell>
          <cell r="U9">
            <v>3443030</v>
          </cell>
          <cell r="V9" t="str">
            <v>－</v>
          </cell>
        </row>
        <row r="10">
          <cell r="C10">
            <v>2875188.227390715</v>
          </cell>
          <cell r="D10" t="str">
            <v>－</v>
          </cell>
          <cell r="E10">
            <v>1399.334609285086</v>
          </cell>
          <cell r="F10" t="str">
            <v>－</v>
          </cell>
          <cell r="G10">
            <v>189</v>
          </cell>
          <cell r="H10" t="str">
            <v>－</v>
          </cell>
          <cell r="I10" t="str">
            <v>－</v>
          </cell>
          <cell r="J10" t="str">
            <v>－</v>
          </cell>
          <cell r="K10" t="str">
            <v>－</v>
          </cell>
          <cell r="L10" t="str">
            <v>－</v>
          </cell>
          <cell r="M10">
            <v>2660606</v>
          </cell>
          <cell r="N10" t="str">
            <v>－</v>
          </cell>
          <cell r="O10">
            <v>157085.308</v>
          </cell>
          <cell r="P10" t="str">
            <v>－</v>
          </cell>
          <cell r="Q10">
            <v>61063.13</v>
          </cell>
          <cell r="R10" t="str">
            <v>－</v>
          </cell>
          <cell r="S10">
            <v>5755531</v>
          </cell>
          <cell r="T10" t="str">
            <v>－</v>
          </cell>
          <cell r="U10" t="str">
            <v>－</v>
          </cell>
          <cell r="V10">
            <v>5755531</v>
          </cell>
        </row>
        <row r="11">
          <cell r="C11" t="str">
            <v>－</v>
          </cell>
          <cell r="D11" t="str">
            <v>－</v>
          </cell>
          <cell r="E11" t="str">
            <v>－</v>
          </cell>
          <cell r="F11" t="str">
            <v>－</v>
          </cell>
          <cell r="G11" t="str">
            <v>－</v>
          </cell>
          <cell r="H11" t="str">
            <v>－</v>
          </cell>
          <cell r="I11">
            <v>1152647.625</v>
          </cell>
          <cell r="J11" t="str">
            <v>－</v>
          </cell>
          <cell r="K11" t="str">
            <v>－</v>
          </cell>
          <cell r="L11">
            <v>191219</v>
          </cell>
          <cell r="M11" t="str">
            <v>－</v>
          </cell>
          <cell r="N11">
            <v>961428.625</v>
          </cell>
          <cell r="O11" t="str">
            <v>－</v>
          </cell>
          <cell r="P11" t="str">
            <v>－</v>
          </cell>
          <cell r="Q11" t="str">
            <v>－</v>
          </cell>
          <cell r="R11" t="str">
            <v>－</v>
          </cell>
          <cell r="S11">
            <v>1152647.625</v>
          </cell>
          <cell r="T11">
            <v>1152647.625</v>
          </cell>
          <cell r="U11" t="str">
            <v>－</v>
          </cell>
          <cell r="V11" t="str">
            <v>－</v>
          </cell>
        </row>
        <row r="12">
          <cell r="C12" t="str">
            <v>－</v>
          </cell>
          <cell r="D12" t="str">
            <v>－</v>
          </cell>
          <cell r="E12" t="str">
            <v>－</v>
          </cell>
          <cell r="F12" t="str">
            <v>－</v>
          </cell>
          <cell r="G12" t="str">
            <v>－</v>
          </cell>
          <cell r="H12" t="str">
            <v>－</v>
          </cell>
          <cell r="I12" t="str">
            <v>－</v>
          </cell>
          <cell r="J12" t="str">
            <v>－</v>
          </cell>
          <cell r="K12" t="str">
            <v>－</v>
          </cell>
          <cell r="L12">
            <v>1656014</v>
          </cell>
          <cell r="M12">
            <v>1656014</v>
          </cell>
          <cell r="N12" t="str">
            <v>－</v>
          </cell>
          <cell r="O12" t="str">
            <v>－</v>
          </cell>
          <cell r="P12" t="str">
            <v>－</v>
          </cell>
          <cell r="Q12" t="str">
            <v>－</v>
          </cell>
          <cell r="R12" t="str">
            <v>－</v>
          </cell>
          <cell r="S12">
            <v>1656014</v>
          </cell>
          <cell r="T12">
            <v>1656014</v>
          </cell>
          <cell r="U12" t="str">
            <v>－</v>
          </cell>
          <cell r="V12" t="str">
            <v>－</v>
          </cell>
        </row>
        <row r="13">
          <cell r="C13" t="str">
            <v>－</v>
          </cell>
          <cell r="D13" t="str">
            <v>－</v>
          </cell>
          <cell r="E13" t="str">
            <v>－</v>
          </cell>
          <cell r="F13" t="str">
            <v>－</v>
          </cell>
          <cell r="G13" t="str">
            <v>－</v>
          </cell>
          <cell r="H13" t="str">
            <v>－</v>
          </cell>
          <cell r="I13" t="str">
            <v>－</v>
          </cell>
          <cell r="J13" t="str">
            <v>－</v>
          </cell>
          <cell r="K13" t="str">
            <v>－</v>
          </cell>
          <cell r="L13">
            <v>2244106</v>
          </cell>
          <cell r="M13">
            <v>2184092</v>
          </cell>
          <cell r="N13" t="str">
            <v>－</v>
          </cell>
          <cell r="O13">
            <v>60013</v>
          </cell>
          <cell r="P13" t="str">
            <v>－</v>
          </cell>
          <cell r="Q13">
            <v>1</v>
          </cell>
          <cell r="R13" t="str">
            <v>－</v>
          </cell>
          <cell r="S13">
            <v>2244106</v>
          </cell>
          <cell r="T13">
            <v>2244106</v>
          </cell>
          <cell r="U13" t="str">
            <v>－</v>
          </cell>
          <cell r="V13" t="str">
            <v>－</v>
          </cell>
        </row>
        <row r="14">
          <cell r="C14" t="str">
            <v>－</v>
          </cell>
          <cell r="D14" t="str">
            <v>－</v>
          </cell>
          <cell r="E14" t="str">
            <v>－</v>
          </cell>
          <cell r="F14" t="str">
            <v>－</v>
          </cell>
          <cell r="G14" t="str">
            <v>－</v>
          </cell>
          <cell r="H14" t="str">
            <v>－</v>
          </cell>
          <cell r="I14" t="str">
            <v>－</v>
          </cell>
          <cell r="J14" t="str">
            <v>－</v>
          </cell>
          <cell r="K14" t="str">
            <v>－</v>
          </cell>
          <cell r="L14">
            <v>7544710</v>
          </cell>
          <cell r="M14">
            <v>7412410</v>
          </cell>
          <cell r="N14" t="str">
            <v>－</v>
          </cell>
          <cell r="O14">
            <v>62500</v>
          </cell>
          <cell r="P14" t="str">
            <v>－</v>
          </cell>
          <cell r="Q14">
            <v>69800</v>
          </cell>
          <cell r="R14" t="str">
            <v>－</v>
          </cell>
          <cell r="S14">
            <v>7544710</v>
          </cell>
          <cell r="T14">
            <v>7544710</v>
          </cell>
          <cell r="U14" t="str">
            <v>－</v>
          </cell>
          <cell r="V14" t="str">
            <v>－</v>
          </cell>
        </row>
        <row r="15">
          <cell r="C15" t="str">
            <v>－</v>
          </cell>
          <cell r="D15" t="str">
            <v>－</v>
          </cell>
          <cell r="E15" t="str">
            <v>－</v>
          </cell>
          <cell r="F15" t="str">
            <v>－</v>
          </cell>
          <cell r="G15" t="str">
            <v>－</v>
          </cell>
          <cell r="H15" t="str">
            <v>－</v>
          </cell>
          <cell r="I15" t="str">
            <v>－</v>
          </cell>
          <cell r="J15" t="str">
            <v>－</v>
          </cell>
          <cell r="K15">
            <v>1222271</v>
          </cell>
          <cell r="L15" t="str">
            <v>－</v>
          </cell>
          <cell r="M15" t="str">
            <v>－</v>
          </cell>
          <cell r="N15">
            <v>1222271</v>
          </cell>
          <cell r="O15" t="str">
            <v>－</v>
          </cell>
          <cell r="P15" t="str">
            <v>－</v>
          </cell>
          <cell r="Q15" t="str">
            <v>－</v>
          </cell>
          <cell r="R15" t="str">
            <v>－</v>
          </cell>
          <cell r="S15">
            <v>1222271</v>
          </cell>
          <cell r="T15">
            <v>1222271</v>
          </cell>
          <cell r="U15" t="str">
            <v>－</v>
          </cell>
          <cell r="V15" t="str">
            <v>－</v>
          </cell>
        </row>
        <row r="16">
          <cell r="C16" t="str">
            <v>－</v>
          </cell>
          <cell r="D16" t="str">
            <v>－</v>
          </cell>
          <cell r="E16" t="str">
            <v>－</v>
          </cell>
          <cell r="F16" t="str">
            <v>－</v>
          </cell>
          <cell r="G16" t="str">
            <v>－</v>
          </cell>
          <cell r="H16" t="str">
            <v>－</v>
          </cell>
          <cell r="I16" t="str">
            <v>－</v>
          </cell>
          <cell r="J16" t="str">
            <v>－</v>
          </cell>
          <cell r="K16" t="str">
            <v>－</v>
          </cell>
          <cell r="L16" t="str">
            <v>－</v>
          </cell>
          <cell r="M16">
            <v>62126</v>
          </cell>
          <cell r="N16">
            <v>121</v>
          </cell>
          <cell r="O16" t="str">
            <v>－</v>
          </cell>
          <cell r="P16" t="str">
            <v>－</v>
          </cell>
          <cell r="Q16">
            <v>121</v>
          </cell>
          <cell r="R16">
            <v>62126</v>
          </cell>
          <cell r="S16">
            <v>62247</v>
          </cell>
          <cell r="T16">
            <v>62247</v>
          </cell>
          <cell r="U16" t="str">
            <v>－</v>
          </cell>
          <cell r="V16" t="str">
            <v>－</v>
          </cell>
        </row>
        <row r="17">
          <cell r="C17" t="str">
            <v>－</v>
          </cell>
          <cell r="D17">
            <v>13906427.013265625</v>
          </cell>
          <cell r="E17" t="str">
            <v>－</v>
          </cell>
          <cell r="F17">
            <v>9407700.441585489</v>
          </cell>
          <cell r="G17" t="str">
            <v>－</v>
          </cell>
          <cell r="H17">
            <v>611600</v>
          </cell>
          <cell r="I17" t="str">
            <v>－</v>
          </cell>
          <cell r="J17">
            <v>1376404</v>
          </cell>
          <cell r="K17" t="str">
            <v>－</v>
          </cell>
          <cell r="L17" t="str">
            <v>－</v>
          </cell>
          <cell r="M17">
            <v>27750565.339</v>
          </cell>
          <cell r="N17">
            <v>6529</v>
          </cell>
          <cell r="O17">
            <v>1563724.712252235</v>
          </cell>
          <cell r="P17">
            <v>5401.964143674546</v>
          </cell>
          <cell r="Q17">
            <v>721426.2663590168</v>
          </cell>
          <cell r="R17">
            <v>1022947.3369272654</v>
          </cell>
          <cell r="S17">
            <v>30035716.317611255</v>
          </cell>
          <cell r="T17">
            <v>26337009.755922053</v>
          </cell>
          <cell r="U17" t="str">
            <v>－</v>
          </cell>
          <cell r="V17">
            <v>3698706.5616892027</v>
          </cell>
        </row>
        <row r="18">
          <cell r="C18">
            <v>323909.941219394</v>
          </cell>
          <cell r="D18" t="str">
            <v>－</v>
          </cell>
          <cell r="E18">
            <v>107809.58644426499</v>
          </cell>
          <cell r="F18" t="str">
            <v>－</v>
          </cell>
          <cell r="G18">
            <v>1480</v>
          </cell>
          <cell r="H18" t="str">
            <v>－</v>
          </cell>
          <cell r="I18">
            <v>4557.008</v>
          </cell>
          <cell r="J18" t="str">
            <v>－</v>
          </cell>
          <cell r="K18" t="str">
            <v>－</v>
          </cell>
          <cell r="L18" t="str">
            <v>－</v>
          </cell>
          <cell r="M18">
            <v>311718.52</v>
          </cell>
          <cell r="N18">
            <v>391724</v>
          </cell>
          <cell r="O18">
            <v>291387.423</v>
          </cell>
          <cell r="P18">
            <v>13500</v>
          </cell>
          <cell r="Q18">
            <v>280028.76164107607</v>
          </cell>
          <cell r="R18">
            <v>1065602.240304735</v>
          </cell>
          <cell r="S18">
            <v>1320891.240304735</v>
          </cell>
          <cell r="T18">
            <v>1470826.240304735</v>
          </cell>
          <cell r="U18">
            <v>150068</v>
          </cell>
          <cell r="V18">
            <v>133</v>
          </cell>
        </row>
        <row r="19">
          <cell r="C19">
            <v>57670.27740601418</v>
          </cell>
          <cell r="D19">
            <v>95244.63368901683</v>
          </cell>
          <cell r="E19">
            <v>460013.89378490037</v>
          </cell>
          <cell r="F19">
            <v>924277.4398393779</v>
          </cell>
          <cell r="G19" t="str">
            <v>－</v>
          </cell>
          <cell r="H19">
            <v>181370.821</v>
          </cell>
          <cell r="I19">
            <v>354742.37547819427</v>
          </cell>
          <cell r="J19">
            <v>81355.1780642886</v>
          </cell>
          <cell r="K19" t="str">
            <v>－</v>
          </cell>
          <cell r="L19" t="str">
            <v>－</v>
          </cell>
          <cell r="M19" t="str">
            <v>－</v>
          </cell>
          <cell r="N19">
            <v>1112640.869</v>
          </cell>
          <cell r="O19" t="str">
            <v>－</v>
          </cell>
          <cell r="P19" t="str">
            <v>－</v>
          </cell>
          <cell r="Q19" t="str">
            <v>－</v>
          </cell>
          <cell r="R19">
            <v>10684.65912533385</v>
          </cell>
          <cell r="S19">
            <v>872426.5466691088</v>
          </cell>
          <cell r="T19">
            <v>2405573.6007180167</v>
          </cell>
          <cell r="U19">
            <v>1659792</v>
          </cell>
          <cell r="V19">
            <v>126644.94595109159</v>
          </cell>
        </row>
        <row r="20">
          <cell r="C20">
            <v>40504.38</v>
          </cell>
          <cell r="D20" t="str">
            <v>－</v>
          </cell>
          <cell r="E20">
            <v>67676.54456869185</v>
          </cell>
          <cell r="F20">
            <v>673686.8573229951</v>
          </cell>
          <cell r="G20">
            <v>730.6045184289883</v>
          </cell>
          <cell r="H20">
            <v>271348</v>
          </cell>
          <cell r="I20" t="str">
            <v>－</v>
          </cell>
          <cell r="J20" t="str">
            <v>－</v>
          </cell>
          <cell r="K20" t="str">
            <v>－</v>
          </cell>
          <cell r="L20" t="str">
            <v>－</v>
          </cell>
          <cell r="M20">
            <v>626466.1096069267</v>
          </cell>
          <cell r="N20" t="str">
            <v>－</v>
          </cell>
          <cell r="O20">
            <v>123621.94379289386</v>
          </cell>
          <cell r="P20" t="str">
            <v>－</v>
          </cell>
          <cell r="Q20">
            <v>491146.417513059</v>
          </cell>
          <cell r="R20">
            <v>405111.1426770048</v>
          </cell>
          <cell r="S20">
            <v>1350146.0000000005</v>
          </cell>
          <cell r="T20">
            <v>1350146</v>
          </cell>
          <cell r="U20" t="str">
            <v>－</v>
          </cell>
          <cell r="V20" t="str">
            <v>－</v>
          </cell>
        </row>
        <row r="21">
          <cell r="C21">
            <v>69044.6556</v>
          </cell>
          <cell r="D21" t="str">
            <v>－</v>
          </cell>
          <cell r="E21">
            <v>872.8411096701003</v>
          </cell>
          <cell r="F21" t="str">
            <v>－</v>
          </cell>
          <cell r="G21">
            <v>2124.3533193289586</v>
          </cell>
          <cell r="H21" t="str">
            <v>－</v>
          </cell>
          <cell r="I21">
            <v>77898.194</v>
          </cell>
          <cell r="J21">
            <v>5659398</v>
          </cell>
          <cell r="K21" t="str">
            <v>－</v>
          </cell>
          <cell r="L21" t="str">
            <v>－</v>
          </cell>
          <cell r="M21">
            <v>3168322.0571650653</v>
          </cell>
          <cell r="N21" t="str">
            <v>－</v>
          </cell>
          <cell r="O21">
            <v>2042501.7650201684</v>
          </cell>
          <cell r="P21" t="str">
            <v>－</v>
          </cell>
          <cell r="Q21">
            <v>260846.13378576696</v>
          </cell>
          <cell r="R21" t="str">
            <v>－</v>
          </cell>
          <cell r="S21">
            <v>5621609.999999999</v>
          </cell>
          <cell r="T21">
            <v>5659398</v>
          </cell>
          <cell r="U21">
            <v>37788</v>
          </cell>
          <cell r="V21" t="str">
            <v>－</v>
          </cell>
        </row>
        <row r="22">
          <cell r="C22">
            <v>132277.53</v>
          </cell>
          <cell r="D22" t="str">
            <v>－</v>
          </cell>
          <cell r="E22">
            <v>22111.1329757937</v>
          </cell>
          <cell r="F22">
            <v>1153943.1383428858</v>
          </cell>
          <cell r="G22">
            <v>17231.77182995001</v>
          </cell>
          <cell r="H22">
            <v>599820</v>
          </cell>
          <cell r="I22">
            <v>10000</v>
          </cell>
          <cell r="J22" t="str">
            <v>－</v>
          </cell>
          <cell r="K22" t="str">
            <v>－</v>
          </cell>
          <cell r="L22" t="str">
            <v>－</v>
          </cell>
          <cell r="M22">
            <v>769849.4334036239</v>
          </cell>
          <cell r="N22" t="str">
            <v>－</v>
          </cell>
          <cell r="O22">
            <v>596620.8299373775</v>
          </cell>
          <cell r="P22">
            <v>10950</v>
          </cell>
          <cell r="Q22">
            <v>445031.3018532549</v>
          </cell>
          <cell r="R22">
            <v>239491.86165711435</v>
          </cell>
          <cell r="S22">
            <v>1993122</v>
          </cell>
          <cell r="T22">
            <v>2004205</v>
          </cell>
          <cell r="U22">
            <v>11083</v>
          </cell>
          <cell r="V22" t="str">
            <v>－</v>
          </cell>
        </row>
        <row r="23">
          <cell r="C23">
            <v>52776.33194875438</v>
          </cell>
          <cell r="D23" t="str">
            <v>－</v>
          </cell>
          <cell r="E23">
            <v>9575.54314398999</v>
          </cell>
          <cell r="F23" t="str">
            <v>－</v>
          </cell>
          <cell r="G23">
            <v>14598</v>
          </cell>
          <cell r="H23" t="str">
            <v>－</v>
          </cell>
          <cell r="I23">
            <v>5000</v>
          </cell>
          <cell r="J23" t="str">
            <v>－</v>
          </cell>
          <cell r="K23" t="str">
            <v>－</v>
          </cell>
          <cell r="L23" t="str">
            <v>－</v>
          </cell>
          <cell r="M23">
            <v>84380.72099999999</v>
          </cell>
          <cell r="N23">
            <v>1285880</v>
          </cell>
          <cell r="O23">
            <v>1008054.3791333269</v>
          </cell>
          <cell r="P23" t="str">
            <v>－</v>
          </cell>
          <cell r="Q23">
            <v>81600.02477392877</v>
          </cell>
          <cell r="R23" t="str">
            <v>－</v>
          </cell>
          <cell r="S23">
            <v>1255985</v>
          </cell>
          <cell r="T23">
            <v>1285880</v>
          </cell>
          <cell r="U23">
            <v>29895</v>
          </cell>
          <cell r="V23" t="str">
            <v>－</v>
          </cell>
        </row>
        <row r="24">
          <cell r="C24">
            <v>1104918.7697966853</v>
          </cell>
          <cell r="D24" t="str">
            <v>－</v>
          </cell>
          <cell r="E24">
            <v>435772.418873049</v>
          </cell>
          <cell r="F24" t="str">
            <v>－</v>
          </cell>
          <cell r="G24">
            <v>13810.862360208916</v>
          </cell>
          <cell r="H24" t="str">
            <v>－</v>
          </cell>
          <cell r="I24">
            <v>21059.244800935954</v>
          </cell>
          <cell r="J24" t="str">
            <v>－</v>
          </cell>
          <cell r="K24" t="str">
            <v>－</v>
          </cell>
          <cell r="L24" t="str">
            <v>－</v>
          </cell>
          <cell r="M24">
            <v>36514.64557127337</v>
          </cell>
          <cell r="N24">
            <v>266.01699999999994</v>
          </cell>
          <cell r="O24">
            <v>500948.36765773874</v>
          </cell>
          <cell r="P24" t="str">
            <v>－</v>
          </cell>
          <cell r="Q24">
            <v>98663.56805393817</v>
          </cell>
          <cell r="R24">
            <v>2216888</v>
          </cell>
          <cell r="S24">
            <v>2211687.8771138294</v>
          </cell>
          <cell r="T24">
            <v>2217154.017</v>
          </cell>
          <cell r="U24">
            <v>5466.139886170059</v>
          </cell>
          <cell r="V24" t="str">
            <v>－</v>
          </cell>
        </row>
        <row r="25">
          <cell r="C25">
            <v>8204234.372728221</v>
          </cell>
          <cell r="D25" t="str">
            <v>－</v>
          </cell>
          <cell r="E25">
            <v>3304370.6585993795</v>
          </cell>
          <cell r="F25">
            <v>23071364</v>
          </cell>
          <cell r="G25">
            <v>33371.715</v>
          </cell>
          <cell r="H25" t="str">
            <v>－</v>
          </cell>
          <cell r="I25">
            <v>710011.3508927105</v>
          </cell>
          <cell r="J25" t="str">
            <v>－</v>
          </cell>
          <cell r="K25" t="str">
            <v>－</v>
          </cell>
          <cell r="L25" t="str">
            <v>－</v>
          </cell>
          <cell r="M25">
            <v>267357.5780916743</v>
          </cell>
          <cell r="N25">
            <v>382368</v>
          </cell>
          <cell r="O25">
            <v>1495873.8663295999</v>
          </cell>
          <cell r="P25">
            <v>143989</v>
          </cell>
          <cell r="Q25">
            <v>3065687.458358413</v>
          </cell>
          <cell r="R25">
            <v>2924113</v>
          </cell>
          <cell r="S25">
            <v>17080907</v>
          </cell>
          <cell r="T25">
            <v>26521834</v>
          </cell>
          <cell r="U25">
            <v>9440927</v>
          </cell>
          <cell r="V25" t="str">
            <v>－</v>
          </cell>
        </row>
        <row r="26">
          <cell r="C26">
            <v>7934680.497466775</v>
          </cell>
          <cell r="D26" t="str">
            <v>－</v>
          </cell>
          <cell r="E26">
            <v>3568596.4021838657</v>
          </cell>
          <cell r="F26">
            <v>9773589.58812191</v>
          </cell>
          <cell r="G26">
            <v>14552.586</v>
          </cell>
          <cell r="H26">
            <v>1821658.9500000002</v>
          </cell>
          <cell r="I26">
            <v>3172746.006176443</v>
          </cell>
          <cell r="J26" t="str">
            <v>－</v>
          </cell>
          <cell r="K26">
            <v>25647</v>
          </cell>
          <cell r="L26">
            <v>927131</v>
          </cell>
          <cell r="M26">
            <v>152801.66982629625</v>
          </cell>
          <cell r="N26">
            <v>3050141</v>
          </cell>
          <cell r="O26">
            <v>76117.38329746075</v>
          </cell>
          <cell r="P26">
            <v>1020927.6000667366</v>
          </cell>
          <cell r="Q26">
            <v>4188869.382511807</v>
          </cell>
          <cell r="R26">
            <v>4026310.789273998</v>
          </cell>
          <cell r="S26">
            <v>19134010.927462645</v>
          </cell>
          <cell r="T26">
            <v>20619758.927462645</v>
          </cell>
          <cell r="U26">
            <v>1485748</v>
          </cell>
          <cell r="V26" t="str">
            <v>－</v>
          </cell>
        </row>
        <row r="27">
          <cell r="C27">
            <v>17178532</v>
          </cell>
          <cell r="D27" t="str">
            <v>－</v>
          </cell>
          <cell r="E27" t="str">
            <v>－</v>
          </cell>
          <cell r="F27" t="str">
            <v>－</v>
          </cell>
          <cell r="G27" t="str">
            <v>－</v>
          </cell>
          <cell r="H27" t="str">
            <v>－</v>
          </cell>
          <cell r="I27" t="str">
            <v>－</v>
          </cell>
          <cell r="J27" t="str">
            <v>－</v>
          </cell>
          <cell r="K27" t="str">
            <v>－</v>
          </cell>
          <cell r="L27" t="str">
            <v>－</v>
          </cell>
          <cell r="M27" t="str">
            <v>－</v>
          </cell>
          <cell r="N27" t="str">
            <v>－</v>
          </cell>
          <cell r="O27" t="str">
            <v>－</v>
          </cell>
          <cell r="P27">
            <v>17178532</v>
          </cell>
          <cell r="Q27" t="str">
            <v>－</v>
          </cell>
          <cell r="R27" t="str">
            <v>－</v>
          </cell>
          <cell r="S27">
            <v>17178532</v>
          </cell>
          <cell r="T27">
            <v>17178532</v>
          </cell>
          <cell r="U27" t="str">
            <v>－</v>
          </cell>
          <cell r="V27" t="str">
            <v>－</v>
          </cell>
        </row>
        <row r="28">
          <cell r="C28">
            <v>2827076</v>
          </cell>
          <cell r="D28" t="str">
            <v>－</v>
          </cell>
          <cell r="E28" t="str">
            <v>－</v>
          </cell>
          <cell r="F28" t="str">
            <v>－</v>
          </cell>
          <cell r="G28" t="str">
            <v>－</v>
          </cell>
          <cell r="H28" t="str">
            <v>－</v>
          </cell>
          <cell r="I28" t="str">
            <v>－</v>
          </cell>
          <cell r="J28" t="str">
            <v>－</v>
          </cell>
          <cell r="K28" t="str">
            <v>－</v>
          </cell>
          <cell r="L28" t="str">
            <v>－</v>
          </cell>
          <cell r="M28" t="str">
            <v>－</v>
          </cell>
          <cell r="N28" t="str">
            <v>－</v>
          </cell>
          <cell r="O28" t="str">
            <v>－</v>
          </cell>
          <cell r="P28">
            <v>2827076</v>
          </cell>
          <cell r="Q28" t="str">
            <v>－</v>
          </cell>
          <cell r="R28" t="str">
            <v>－</v>
          </cell>
          <cell r="S28">
            <v>2827076</v>
          </cell>
          <cell r="T28">
            <v>2827076</v>
          </cell>
          <cell r="U28" t="str">
            <v>－</v>
          </cell>
          <cell r="V28" t="str">
            <v>－</v>
          </cell>
        </row>
        <row r="29">
          <cell r="C29">
            <v>3214678.0012977044</v>
          </cell>
          <cell r="D29">
            <v>422366.3784647192</v>
          </cell>
          <cell r="E29">
            <v>9835702.760517381</v>
          </cell>
          <cell r="F29">
            <v>11600469.468377229</v>
          </cell>
          <cell r="G29">
            <v>137365</v>
          </cell>
          <cell r="H29">
            <v>313810</v>
          </cell>
          <cell r="I29" t="str">
            <v>－</v>
          </cell>
          <cell r="J29" t="str">
            <v>－</v>
          </cell>
          <cell r="K29" t="str">
            <v>－</v>
          </cell>
          <cell r="L29" t="str">
            <v>－</v>
          </cell>
          <cell r="M29" t="str">
            <v>－</v>
          </cell>
          <cell r="N29" t="str">
            <v>－</v>
          </cell>
          <cell r="O29" t="str">
            <v>－</v>
          </cell>
          <cell r="P29" t="str">
            <v>－</v>
          </cell>
          <cell r="Q29" t="str">
            <v>－</v>
          </cell>
          <cell r="R29" t="str">
            <v>－</v>
          </cell>
          <cell r="S29">
            <v>13187745.761815086</v>
          </cell>
          <cell r="T29">
            <v>12336645.846841948</v>
          </cell>
          <cell r="U29">
            <v>3563191.877232869</v>
          </cell>
          <cell r="V29">
            <v>4414291.792206004</v>
          </cell>
        </row>
        <row r="30">
          <cell r="C30">
            <v>1654797.719577502</v>
          </cell>
          <cell r="D30" t="str">
            <v>－</v>
          </cell>
          <cell r="E30">
            <v>6433335.355520802</v>
          </cell>
          <cell r="F30" t="str">
            <v>－</v>
          </cell>
          <cell r="G30">
            <v>9090</v>
          </cell>
          <cell r="H30" t="str">
            <v>－</v>
          </cell>
          <cell r="I30" t="str">
            <v>－</v>
          </cell>
          <cell r="J30" t="str">
            <v>－</v>
          </cell>
          <cell r="K30" t="str">
            <v>－</v>
          </cell>
          <cell r="L30" t="str">
            <v>－</v>
          </cell>
          <cell r="M30">
            <v>222254.236</v>
          </cell>
          <cell r="N30" t="str">
            <v>－</v>
          </cell>
          <cell r="O30">
            <v>97468.33499999999</v>
          </cell>
          <cell r="P30" t="str">
            <v>－</v>
          </cell>
          <cell r="Q30">
            <v>285517.9078058472</v>
          </cell>
          <cell r="R30" t="str">
            <v>－</v>
          </cell>
          <cell r="S30">
            <v>8702463.553904152</v>
          </cell>
          <cell r="T30" t="str">
            <v>－</v>
          </cell>
          <cell r="U30" t="str">
            <v>－</v>
          </cell>
          <cell r="V30">
            <v>8702463.553904152</v>
          </cell>
        </row>
        <row r="31">
          <cell r="C31">
            <v>2517122.402579244</v>
          </cell>
          <cell r="D31" t="str">
            <v>－</v>
          </cell>
          <cell r="E31">
            <v>106809.74101609176</v>
          </cell>
          <cell r="F31">
            <v>95277</v>
          </cell>
          <cell r="G31">
            <v>2959</v>
          </cell>
          <cell r="H31" t="str">
            <v>－</v>
          </cell>
          <cell r="I31" t="str">
            <v>－</v>
          </cell>
          <cell r="J31" t="str">
            <v>－</v>
          </cell>
          <cell r="K31" t="str">
            <v>－</v>
          </cell>
          <cell r="L31" t="str">
            <v>－</v>
          </cell>
          <cell r="M31">
            <v>1706108.561</v>
          </cell>
          <cell r="N31">
            <v>47885</v>
          </cell>
          <cell r="O31">
            <v>12586377.254999999</v>
          </cell>
          <cell r="P31" t="str">
            <v>－</v>
          </cell>
          <cell r="Q31">
            <v>855995.0404046641</v>
          </cell>
          <cell r="R31" t="str">
            <v>－</v>
          </cell>
          <cell r="S31">
            <v>17775371.999999996</v>
          </cell>
          <cell r="T31">
            <v>143162</v>
          </cell>
          <cell r="U31">
            <v>108761</v>
          </cell>
          <cell r="V31">
            <v>17740971</v>
          </cell>
        </row>
        <row r="32">
          <cell r="C32" t="str">
            <v>－</v>
          </cell>
          <cell r="D32" t="str">
            <v>－</v>
          </cell>
          <cell r="E32" t="str">
            <v>－</v>
          </cell>
          <cell r="F32" t="str">
            <v>－</v>
          </cell>
          <cell r="G32" t="str">
            <v>－</v>
          </cell>
          <cell r="H32" t="str">
            <v>－</v>
          </cell>
          <cell r="I32" t="str">
            <v>－</v>
          </cell>
          <cell r="J32" t="str">
            <v>－</v>
          </cell>
          <cell r="K32">
            <v>14165224</v>
          </cell>
          <cell r="L32" t="str">
            <v>－</v>
          </cell>
          <cell r="M32" t="str">
            <v>－</v>
          </cell>
          <cell r="N32" t="str">
            <v>－</v>
          </cell>
          <cell r="O32" t="str">
            <v>－</v>
          </cell>
          <cell r="P32" t="str">
            <v>－</v>
          </cell>
          <cell r="Q32" t="str">
            <v>－</v>
          </cell>
          <cell r="R32" t="str">
            <v>－</v>
          </cell>
          <cell r="S32">
            <v>14165224</v>
          </cell>
          <cell r="T32" t="str">
            <v>－</v>
          </cell>
          <cell r="U32" t="str">
            <v>－</v>
          </cell>
          <cell r="V32">
            <v>14165224</v>
          </cell>
        </row>
        <row r="33">
          <cell r="C33">
            <v>3016422.4512682343</v>
          </cell>
          <cell r="D33" t="str">
            <v>－</v>
          </cell>
          <cell r="E33">
            <v>1151406.1882768185</v>
          </cell>
          <cell r="F33" t="str">
            <v>－</v>
          </cell>
          <cell r="G33" t="str">
            <v>－</v>
          </cell>
          <cell r="H33">
            <v>26780</v>
          </cell>
          <cell r="I33" t="str">
            <v>－</v>
          </cell>
          <cell r="J33">
            <v>4441.835137483198</v>
          </cell>
          <cell r="K33" t="str">
            <v>－</v>
          </cell>
          <cell r="L33">
            <v>1051728.8348553106</v>
          </cell>
          <cell r="M33">
            <v>527359.7739999997</v>
          </cell>
          <cell r="N33" t="str">
            <v>－</v>
          </cell>
          <cell r="O33" t="str">
            <v>－</v>
          </cell>
          <cell r="P33">
            <v>2468230.841537306</v>
          </cell>
          <cell r="Q33" t="str">
            <v>－</v>
          </cell>
          <cell r="R33">
            <v>679040.0929995705</v>
          </cell>
          <cell r="S33">
            <v>4695188.4135450525</v>
          </cell>
          <cell r="T33">
            <v>4230221.60452967</v>
          </cell>
          <cell r="U33" t="str">
            <v>－</v>
          </cell>
          <cell r="V33">
            <v>464966.80901538196</v>
          </cell>
        </row>
        <row r="34">
          <cell r="C34">
            <v>82231571.06462093</v>
          </cell>
          <cell r="D34">
            <v>14424038.02541936</v>
          </cell>
          <cell r="E34">
            <v>31190196.357639283</v>
          </cell>
          <cell r="F34">
            <v>56700307.93358989</v>
          </cell>
          <cell r="G34">
            <v>375532.8930279169</v>
          </cell>
          <cell r="H34">
            <v>3826387.771</v>
          </cell>
          <cell r="I34">
            <v>5508746.833348284</v>
          </cell>
          <cell r="J34">
            <v>7121599.013201771</v>
          </cell>
          <cell r="K34">
            <v>15413142</v>
          </cell>
          <cell r="L34">
            <v>15419306.83485531</v>
          </cell>
          <cell r="M34">
            <v>50942427.11566487</v>
          </cell>
          <cell r="N34">
            <v>51465495.886</v>
          </cell>
          <cell r="O34">
            <v>22268987.581439182</v>
          </cell>
          <cell r="P34">
            <v>23668607.40574772</v>
          </cell>
          <cell r="Q34">
            <v>12309735.792685408</v>
          </cell>
          <cell r="R34">
            <v>12652315.122965021</v>
          </cell>
          <cell r="S34">
            <v>220240339.63842583</v>
          </cell>
          <cell r="T34">
            <v>185278057.9927791</v>
          </cell>
          <cell r="U34">
            <v>20106651.01711904</v>
          </cell>
          <cell r="V34">
            <v>55068932.66276583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1"/>
  <sheetViews>
    <sheetView showGridLines="0" tabSelected="1" zoomScale="60" zoomScaleNormal="60" zoomScaleSheetLayoutView="58" zoomScalePageLayoutView="0" workbookViewId="0" topLeftCell="A1">
      <selection activeCell="F20" sqref="F20"/>
    </sheetView>
  </sheetViews>
  <sheetFormatPr defaultColWidth="9" defaultRowHeight="15"/>
  <cols>
    <col min="1" max="1" width="3.09765625" style="12" customWidth="1"/>
    <col min="2" max="2" width="22.19921875" style="11" customWidth="1"/>
    <col min="3" max="3" width="11.796875" style="2" bestFit="1" customWidth="1"/>
    <col min="4" max="4" width="10.59765625" style="2" bestFit="1" customWidth="1"/>
    <col min="5" max="6" width="11.796875" style="2" bestFit="1" customWidth="1"/>
    <col min="7" max="10" width="10.19921875" style="2" customWidth="1"/>
    <col min="11" max="11" width="10.59765625" style="2" bestFit="1" customWidth="1"/>
    <col min="12" max="12" width="10.8984375" style="2" customWidth="1"/>
    <col min="13" max="13" width="11" style="15" customWidth="1"/>
    <col min="14" max="14" width="11.59765625" style="15" customWidth="1"/>
    <col min="15" max="18" width="10.59765625" style="15" bestFit="1" customWidth="1"/>
    <col min="19" max="20" width="11.796875" style="2" bestFit="1" customWidth="1"/>
    <col min="21" max="22" width="10.59765625" style="2" customWidth="1"/>
    <col min="23" max="23" width="3.3984375" style="36" customWidth="1"/>
    <col min="24" max="24" width="31.69921875" style="2" customWidth="1"/>
    <col min="25" max="16384" width="9" style="2" customWidth="1"/>
  </cols>
  <sheetData>
    <row r="1" spans="1:24" ht="30" customHeight="1">
      <c r="A1" s="152"/>
      <c r="B1" s="153"/>
      <c r="C1" s="153"/>
      <c r="D1" s="153"/>
      <c r="E1" s="153"/>
      <c r="F1" s="153"/>
      <c r="G1" s="153"/>
      <c r="H1" s="153"/>
      <c r="I1" s="153"/>
      <c r="J1" s="154"/>
      <c r="K1" s="154"/>
      <c r="L1" s="155"/>
      <c r="M1" s="156"/>
      <c r="N1" s="157"/>
      <c r="O1" s="157"/>
      <c r="P1" s="157"/>
      <c r="Q1" s="157"/>
      <c r="R1" s="157"/>
      <c r="S1" s="153"/>
      <c r="T1" s="153"/>
      <c r="U1" s="153"/>
      <c r="V1" s="153"/>
      <c r="W1" s="158"/>
      <c r="X1" s="153"/>
    </row>
    <row r="2" spans="1:24" s="25" customFormat="1" ht="35.25" customHeight="1">
      <c r="A2" s="159"/>
      <c r="B2" s="157"/>
      <c r="C2" s="157"/>
      <c r="D2" s="157"/>
      <c r="E2" s="157"/>
      <c r="F2" s="157"/>
      <c r="G2" s="157"/>
      <c r="H2" s="157"/>
      <c r="I2" s="157"/>
      <c r="J2" s="159"/>
      <c r="K2" s="159"/>
      <c r="L2" s="160"/>
      <c r="M2" s="161"/>
      <c r="N2" s="157"/>
      <c r="O2" s="157"/>
      <c r="P2" s="157"/>
      <c r="Q2" s="157"/>
      <c r="R2" s="157"/>
      <c r="S2" s="157"/>
      <c r="T2" s="157"/>
      <c r="U2" s="157"/>
      <c r="V2" s="157"/>
      <c r="W2" s="162"/>
      <c r="X2" s="157"/>
    </row>
    <row r="3" spans="1:24" s="42" customFormat="1" ht="37.5" customHeight="1">
      <c r="A3" s="163"/>
      <c r="B3" s="164"/>
      <c r="C3" s="164"/>
      <c r="D3" s="164"/>
      <c r="E3" s="164"/>
      <c r="F3" s="164"/>
      <c r="G3" s="164"/>
      <c r="H3" s="164"/>
      <c r="I3" s="164"/>
      <c r="J3" s="163"/>
      <c r="K3" s="163"/>
      <c r="L3" s="165" t="s">
        <v>58</v>
      </c>
      <c r="M3" s="166" t="s">
        <v>59</v>
      </c>
      <c r="N3" s="167"/>
      <c r="O3" s="167"/>
      <c r="P3" s="167"/>
      <c r="Q3" s="167"/>
      <c r="R3" s="167"/>
      <c r="S3" s="164"/>
      <c r="T3" s="164"/>
      <c r="U3" s="164"/>
      <c r="V3" s="164"/>
      <c r="W3" s="168"/>
      <c r="X3" s="164"/>
    </row>
    <row r="4" spans="1:24" ht="32.25" customHeight="1">
      <c r="A4" s="152"/>
      <c r="B4" s="169"/>
      <c r="C4" s="169"/>
      <c r="D4" s="169"/>
      <c r="E4" s="169"/>
      <c r="F4" s="169"/>
      <c r="G4" s="169"/>
      <c r="H4" s="169"/>
      <c r="I4" s="170"/>
      <c r="J4" s="171"/>
      <c r="K4" s="171"/>
      <c r="L4" s="170" t="s">
        <v>71</v>
      </c>
      <c r="M4" s="172" t="s">
        <v>72</v>
      </c>
      <c r="N4" s="169"/>
      <c r="O4" s="169"/>
      <c r="P4" s="169"/>
      <c r="Q4" s="169"/>
      <c r="R4" s="169"/>
      <c r="S4" s="169"/>
      <c r="T4" s="169"/>
      <c r="U4" s="169"/>
      <c r="V4" s="169"/>
      <c r="W4" s="162"/>
      <c r="X4" s="169"/>
    </row>
    <row r="5" spans="1:24" ht="22.5" customHeight="1">
      <c r="A5" s="173"/>
      <c r="B5" s="174"/>
      <c r="C5" s="175"/>
      <c r="D5" s="175"/>
      <c r="E5" s="175"/>
      <c r="F5" s="175"/>
      <c r="G5" s="175"/>
      <c r="H5" s="175"/>
      <c r="I5" s="175"/>
      <c r="J5" s="154"/>
      <c r="K5" s="176"/>
      <c r="L5" s="176"/>
      <c r="M5" s="177"/>
      <c r="N5" s="178"/>
      <c r="O5" s="178"/>
      <c r="P5" s="178"/>
      <c r="Q5" s="178"/>
      <c r="R5" s="178"/>
      <c r="S5" s="175"/>
      <c r="T5" s="179"/>
      <c r="U5" s="175"/>
      <c r="V5" s="179"/>
      <c r="W5" s="180"/>
      <c r="X5" s="181" t="s">
        <v>0</v>
      </c>
    </row>
    <row r="6" spans="1:24" ht="22.5" customHeight="1" thickBot="1">
      <c r="A6" s="182"/>
      <c r="B6" s="174"/>
      <c r="C6" s="175"/>
      <c r="D6" s="175"/>
      <c r="E6" s="175"/>
      <c r="F6" s="175"/>
      <c r="G6" s="175"/>
      <c r="H6" s="178"/>
      <c r="I6" s="175"/>
      <c r="J6" s="175"/>
      <c r="K6" s="175"/>
      <c r="L6" s="175"/>
      <c r="M6" s="178"/>
      <c r="N6" s="178"/>
      <c r="O6" s="178"/>
      <c r="P6" s="178"/>
      <c r="Q6" s="178"/>
      <c r="R6" s="178"/>
      <c r="S6" s="175"/>
      <c r="T6" s="183"/>
      <c r="U6" s="175"/>
      <c r="V6" s="183"/>
      <c r="W6" s="180"/>
      <c r="X6" s="184" t="s">
        <v>70</v>
      </c>
    </row>
    <row r="7" spans="1:24" s="77" customFormat="1" ht="21" customHeight="1" thickTop="1">
      <c r="A7" s="185"/>
      <c r="B7" s="186"/>
      <c r="C7" s="187" t="s">
        <v>23</v>
      </c>
      <c r="D7" s="188"/>
      <c r="E7" s="266" t="s">
        <v>63</v>
      </c>
      <c r="F7" s="267"/>
      <c r="G7" s="267"/>
      <c r="H7" s="268"/>
      <c r="I7" s="187"/>
      <c r="J7" s="188"/>
      <c r="K7" s="266" t="s">
        <v>64</v>
      </c>
      <c r="L7" s="267"/>
      <c r="M7" s="267"/>
      <c r="N7" s="267"/>
      <c r="O7" s="267"/>
      <c r="P7" s="267"/>
      <c r="Q7" s="267"/>
      <c r="R7" s="268"/>
      <c r="S7" s="187"/>
      <c r="T7" s="188"/>
      <c r="U7" s="189"/>
      <c r="V7" s="188"/>
      <c r="W7" s="190"/>
      <c r="X7" s="191"/>
    </row>
    <row r="8" spans="1:24" s="86" customFormat="1" ht="22.5" customHeight="1" thickBot="1">
      <c r="A8" s="192"/>
      <c r="B8" s="193"/>
      <c r="C8" s="194" t="s">
        <v>24</v>
      </c>
      <c r="D8" s="195"/>
      <c r="E8" s="269" t="s">
        <v>25</v>
      </c>
      <c r="F8" s="270"/>
      <c r="G8" s="270"/>
      <c r="H8" s="271"/>
      <c r="I8" s="196" t="s">
        <v>65</v>
      </c>
      <c r="J8" s="197"/>
      <c r="K8" s="269" t="s">
        <v>83</v>
      </c>
      <c r="L8" s="270"/>
      <c r="M8" s="270"/>
      <c r="N8" s="270"/>
      <c r="O8" s="270"/>
      <c r="P8" s="270"/>
      <c r="Q8" s="270"/>
      <c r="R8" s="271"/>
      <c r="S8" s="198" t="s">
        <v>84</v>
      </c>
      <c r="T8" s="197"/>
      <c r="U8" s="199" t="s">
        <v>85</v>
      </c>
      <c r="V8" s="197"/>
      <c r="W8" s="200"/>
      <c r="X8" s="201"/>
    </row>
    <row r="9" spans="1:24" s="92" customFormat="1" ht="18.75" customHeight="1">
      <c r="A9" s="192"/>
      <c r="B9" s="193"/>
      <c r="C9" s="194" t="s">
        <v>75</v>
      </c>
      <c r="D9" s="195"/>
      <c r="E9" s="196" t="s">
        <v>1</v>
      </c>
      <c r="F9" s="202"/>
      <c r="G9" s="272" t="s">
        <v>2</v>
      </c>
      <c r="H9" s="273"/>
      <c r="I9" s="194"/>
      <c r="J9" s="203"/>
      <c r="K9" s="204" t="s">
        <v>3</v>
      </c>
      <c r="L9" s="202"/>
      <c r="M9" s="274" t="s">
        <v>312</v>
      </c>
      <c r="N9" s="275"/>
      <c r="O9" s="276" t="s">
        <v>44</v>
      </c>
      <c r="P9" s="275"/>
      <c r="Q9" s="205" t="s">
        <v>323</v>
      </c>
      <c r="R9" s="195"/>
      <c r="S9" s="198" t="s">
        <v>66</v>
      </c>
      <c r="T9" s="203"/>
      <c r="U9" s="199" t="s">
        <v>86</v>
      </c>
      <c r="V9" s="203"/>
      <c r="W9" s="206"/>
      <c r="X9" s="207"/>
    </row>
    <row r="10" spans="1:24" s="86" customFormat="1" ht="33.75" customHeight="1" thickBot="1">
      <c r="A10" s="208" t="s">
        <v>188</v>
      </c>
      <c r="B10" s="203"/>
      <c r="C10" s="209" t="s">
        <v>76</v>
      </c>
      <c r="D10" s="210"/>
      <c r="E10" s="209" t="s">
        <v>344</v>
      </c>
      <c r="F10" s="210"/>
      <c r="G10" s="211" t="s">
        <v>77</v>
      </c>
      <c r="H10" s="210"/>
      <c r="I10" s="281" t="s">
        <v>67</v>
      </c>
      <c r="J10" s="282"/>
      <c r="K10" s="209" t="s">
        <v>68</v>
      </c>
      <c r="L10" s="210"/>
      <c r="M10" s="283" t="s">
        <v>313</v>
      </c>
      <c r="N10" s="278"/>
      <c r="O10" s="277" t="s">
        <v>78</v>
      </c>
      <c r="P10" s="278"/>
      <c r="Q10" s="212" t="s">
        <v>79</v>
      </c>
      <c r="R10" s="210"/>
      <c r="S10" s="269" t="s">
        <v>80</v>
      </c>
      <c r="T10" s="271"/>
      <c r="U10" s="270" t="s">
        <v>81</v>
      </c>
      <c r="V10" s="271"/>
      <c r="W10" s="279" t="s">
        <v>26</v>
      </c>
      <c r="X10" s="280"/>
    </row>
    <row r="11" spans="1:24" s="92" customFormat="1" ht="21.75" customHeight="1">
      <c r="A11" s="213"/>
      <c r="B11" s="203"/>
      <c r="C11" s="214" t="s">
        <v>87</v>
      </c>
      <c r="D11" s="215" t="s">
        <v>88</v>
      </c>
      <c r="E11" s="214" t="s">
        <v>87</v>
      </c>
      <c r="F11" s="216" t="s">
        <v>88</v>
      </c>
      <c r="G11" s="214" t="s">
        <v>87</v>
      </c>
      <c r="H11" s="216" t="s">
        <v>88</v>
      </c>
      <c r="I11" s="214" t="s">
        <v>87</v>
      </c>
      <c r="J11" s="216" t="s">
        <v>88</v>
      </c>
      <c r="K11" s="214" t="s">
        <v>87</v>
      </c>
      <c r="L11" s="216" t="s">
        <v>88</v>
      </c>
      <c r="M11" s="217" t="s">
        <v>87</v>
      </c>
      <c r="N11" s="216" t="s">
        <v>88</v>
      </c>
      <c r="O11" s="214" t="s">
        <v>87</v>
      </c>
      <c r="P11" s="216" t="s">
        <v>88</v>
      </c>
      <c r="Q11" s="214" t="s">
        <v>87</v>
      </c>
      <c r="R11" s="216" t="s">
        <v>88</v>
      </c>
      <c r="S11" s="214" t="s">
        <v>87</v>
      </c>
      <c r="T11" s="216" t="s">
        <v>88</v>
      </c>
      <c r="U11" s="214" t="s">
        <v>87</v>
      </c>
      <c r="V11" s="216" t="s">
        <v>88</v>
      </c>
      <c r="W11" s="206"/>
      <c r="X11" s="207"/>
    </row>
    <row r="12" spans="1:24" s="108" customFormat="1" ht="36.75" customHeight="1" thickBot="1">
      <c r="A12" s="218"/>
      <c r="B12" s="219"/>
      <c r="C12" s="220" t="s">
        <v>41</v>
      </c>
      <c r="D12" s="221" t="s">
        <v>40</v>
      </c>
      <c r="E12" s="220" t="s">
        <v>41</v>
      </c>
      <c r="F12" s="222" t="s">
        <v>40</v>
      </c>
      <c r="G12" s="220" t="s">
        <v>41</v>
      </c>
      <c r="H12" s="222" t="s">
        <v>40</v>
      </c>
      <c r="I12" s="220" t="s">
        <v>41</v>
      </c>
      <c r="J12" s="222" t="s">
        <v>40</v>
      </c>
      <c r="K12" s="220" t="s">
        <v>41</v>
      </c>
      <c r="L12" s="222" t="s">
        <v>40</v>
      </c>
      <c r="M12" s="223" t="s">
        <v>41</v>
      </c>
      <c r="N12" s="222" t="s">
        <v>40</v>
      </c>
      <c r="O12" s="220" t="s">
        <v>41</v>
      </c>
      <c r="P12" s="222" t="s">
        <v>40</v>
      </c>
      <c r="Q12" s="220" t="s">
        <v>41</v>
      </c>
      <c r="R12" s="222" t="s">
        <v>40</v>
      </c>
      <c r="S12" s="220" t="s">
        <v>41</v>
      </c>
      <c r="T12" s="222" t="s">
        <v>40</v>
      </c>
      <c r="U12" s="220" t="s">
        <v>41</v>
      </c>
      <c r="V12" s="222" t="s">
        <v>40</v>
      </c>
      <c r="W12" s="224"/>
      <c r="X12" s="225"/>
    </row>
    <row r="13" spans="1:24" ht="28.5" customHeight="1" thickTop="1">
      <c r="A13" s="226" t="s">
        <v>4</v>
      </c>
      <c r="B13" s="227" t="s">
        <v>10</v>
      </c>
      <c r="C13" s="228">
        <v>218949.99668316788</v>
      </c>
      <c r="D13" s="229" t="s">
        <v>343</v>
      </c>
      <c r="E13" s="228">
        <v>303174</v>
      </c>
      <c r="F13" s="230" t="s">
        <v>343</v>
      </c>
      <c r="G13" s="228">
        <v>624</v>
      </c>
      <c r="H13" s="230" t="s">
        <v>343</v>
      </c>
      <c r="I13" s="228">
        <v>57.64520334192685</v>
      </c>
      <c r="J13" s="230" t="s">
        <v>343</v>
      </c>
      <c r="K13" s="231" t="s">
        <v>343</v>
      </c>
      <c r="L13" s="232">
        <v>708414</v>
      </c>
      <c r="M13" s="233">
        <v>180666</v>
      </c>
      <c r="N13" s="230" t="s">
        <v>343</v>
      </c>
      <c r="O13" s="228">
        <v>1295.268</v>
      </c>
      <c r="P13" s="230" t="s">
        <v>343</v>
      </c>
      <c r="Q13" s="228">
        <v>3647.0901134902</v>
      </c>
      <c r="R13" s="230" t="s">
        <v>343</v>
      </c>
      <c r="S13" s="228">
        <v>708414</v>
      </c>
      <c r="T13" s="234">
        <v>708414</v>
      </c>
      <c r="U13" s="231" t="s">
        <v>343</v>
      </c>
      <c r="V13" s="230" t="s">
        <v>343</v>
      </c>
      <c r="W13" s="235" t="s">
        <v>4</v>
      </c>
      <c r="X13" s="236" t="s">
        <v>96</v>
      </c>
    </row>
    <row r="14" spans="1:24" ht="28.5" customHeight="1">
      <c r="A14" s="226" t="s">
        <v>5</v>
      </c>
      <c r="B14" s="227" t="s">
        <v>97</v>
      </c>
      <c r="C14" s="228">
        <v>3511283.5669397637</v>
      </c>
      <c r="D14" s="229" t="s">
        <v>343</v>
      </c>
      <c r="E14" s="228">
        <v>1179396</v>
      </c>
      <c r="F14" s="230" t="s">
        <v>343</v>
      </c>
      <c r="G14" s="228">
        <v>36845</v>
      </c>
      <c r="H14" s="230" t="s">
        <v>343</v>
      </c>
      <c r="I14" s="231" t="s">
        <v>343</v>
      </c>
      <c r="J14" s="230" t="s">
        <v>343</v>
      </c>
      <c r="K14" s="231" t="s">
        <v>343</v>
      </c>
      <c r="L14" s="230" t="s">
        <v>343</v>
      </c>
      <c r="M14" s="233">
        <v>16306.4</v>
      </c>
      <c r="N14" s="232">
        <v>4955841</v>
      </c>
      <c r="O14" s="228">
        <v>27141.506999999998</v>
      </c>
      <c r="P14" s="230" t="s">
        <v>343</v>
      </c>
      <c r="Q14" s="228">
        <v>98382.5260602359</v>
      </c>
      <c r="R14" s="230" t="s">
        <v>343</v>
      </c>
      <c r="S14" s="228">
        <v>4869355</v>
      </c>
      <c r="T14" s="232">
        <v>4955841</v>
      </c>
      <c r="U14" s="228">
        <v>86486</v>
      </c>
      <c r="V14" s="230" t="s">
        <v>343</v>
      </c>
      <c r="W14" s="237" t="s">
        <v>5</v>
      </c>
      <c r="X14" s="236" t="s">
        <v>98</v>
      </c>
    </row>
    <row r="15" spans="1:24" ht="28.5" customHeight="1">
      <c r="A15" s="226" t="s">
        <v>6</v>
      </c>
      <c r="B15" s="227" t="s">
        <v>99</v>
      </c>
      <c r="C15" s="228">
        <v>10975324.315982636</v>
      </c>
      <c r="D15" s="229" t="s">
        <v>343</v>
      </c>
      <c r="E15" s="228">
        <v>989840</v>
      </c>
      <c r="F15" s="230" t="s">
        <v>343</v>
      </c>
      <c r="G15" s="228">
        <v>168438</v>
      </c>
      <c r="H15" s="230" t="s">
        <v>343</v>
      </c>
      <c r="I15" s="231" t="s">
        <v>343</v>
      </c>
      <c r="J15" s="230" t="s">
        <v>343</v>
      </c>
      <c r="K15" s="231" t="s">
        <v>343</v>
      </c>
      <c r="L15" s="230" t="s">
        <v>343</v>
      </c>
      <c r="M15" s="233">
        <v>879468</v>
      </c>
      <c r="N15" s="232">
        <v>14851192</v>
      </c>
      <c r="O15" s="228">
        <v>781897.083</v>
      </c>
      <c r="P15" s="230" t="s">
        <v>343</v>
      </c>
      <c r="Q15" s="228">
        <v>497617.60101736424</v>
      </c>
      <c r="R15" s="230" t="s">
        <v>343</v>
      </c>
      <c r="S15" s="228">
        <v>14292585</v>
      </c>
      <c r="T15" s="232">
        <v>14851192</v>
      </c>
      <c r="U15" s="228">
        <v>558607</v>
      </c>
      <c r="V15" s="230" t="s">
        <v>343</v>
      </c>
      <c r="W15" s="237" t="s">
        <v>6</v>
      </c>
      <c r="X15" s="236" t="s">
        <v>100</v>
      </c>
    </row>
    <row r="16" spans="1:24" ht="28.5" customHeight="1">
      <c r="A16" s="226" t="s">
        <v>7</v>
      </c>
      <c r="B16" s="227" t="s">
        <v>101</v>
      </c>
      <c r="C16" s="228">
        <v>593954.4318169124</v>
      </c>
      <c r="D16" s="229" t="s">
        <v>343</v>
      </c>
      <c r="E16" s="228">
        <v>1049</v>
      </c>
      <c r="F16" s="230" t="s">
        <v>343</v>
      </c>
      <c r="G16" s="228">
        <v>29</v>
      </c>
      <c r="H16" s="230" t="s">
        <v>343</v>
      </c>
      <c r="I16" s="231" t="s">
        <v>343</v>
      </c>
      <c r="J16" s="230" t="s">
        <v>343</v>
      </c>
      <c r="K16" s="231" t="s">
        <v>343</v>
      </c>
      <c r="L16" s="230" t="s">
        <v>343</v>
      </c>
      <c r="M16" s="233">
        <v>560963</v>
      </c>
      <c r="N16" s="230" t="s">
        <v>343</v>
      </c>
      <c r="O16" s="231" t="s">
        <v>343</v>
      </c>
      <c r="P16" s="230" t="s">
        <v>343</v>
      </c>
      <c r="Q16" s="228">
        <v>7071.568183087669</v>
      </c>
      <c r="R16" s="230" t="s">
        <v>343</v>
      </c>
      <c r="S16" s="228">
        <v>1163067</v>
      </c>
      <c r="T16" s="230" t="s">
        <v>343</v>
      </c>
      <c r="U16" s="231" t="s">
        <v>343</v>
      </c>
      <c r="V16" s="232">
        <v>1163067</v>
      </c>
      <c r="W16" s="237" t="s">
        <v>7</v>
      </c>
      <c r="X16" s="236" t="s">
        <v>102</v>
      </c>
    </row>
    <row r="17" spans="1:24" ht="28.5" customHeight="1">
      <c r="A17" s="226" t="s">
        <v>8</v>
      </c>
      <c r="B17" s="227" t="s">
        <v>12</v>
      </c>
      <c r="C17" s="231" t="s">
        <v>343</v>
      </c>
      <c r="D17" s="229" t="s">
        <v>343</v>
      </c>
      <c r="E17" s="231" t="s">
        <v>343</v>
      </c>
      <c r="F17" s="230" t="s">
        <v>343</v>
      </c>
      <c r="G17" s="231" t="s">
        <v>343</v>
      </c>
      <c r="H17" s="230" t="s">
        <v>343</v>
      </c>
      <c r="I17" s="228">
        <v>938737</v>
      </c>
      <c r="J17" s="230" t="s">
        <v>343</v>
      </c>
      <c r="K17" s="231" t="s">
        <v>343</v>
      </c>
      <c r="L17" s="232">
        <v>141164</v>
      </c>
      <c r="M17" s="238" t="s">
        <v>343</v>
      </c>
      <c r="N17" s="232">
        <v>797461</v>
      </c>
      <c r="O17" s="231" t="s">
        <v>343</v>
      </c>
      <c r="P17" s="230" t="s">
        <v>343</v>
      </c>
      <c r="Q17" s="231" t="s">
        <v>343</v>
      </c>
      <c r="R17" s="232">
        <v>112</v>
      </c>
      <c r="S17" s="228">
        <v>938737</v>
      </c>
      <c r="T17" s="232">
        <v>938737</v>
      </c>
      <c r="U17" s="231" t="s">
        <v>343</v>
      </c>
      <c r="V17" s="230" t="s">
        <v>343</v>
      </c>
      <c r="W17" s="237" t="s">
        <v>8</v>
      </c>
      <c r="X17" s="236" t="s">
        <v>103</v>
      </c>
    </row>
    <row r="18" spans="1:24" ht="28.5" customHeight="1">
      <c r="A18" s="226" t="s">
        <v>9</v>
      </c>
      <c r="B18" s="227" t="s">
        <v>13</v>
      </c>
      <c r="C18" s="231" t="s">
        <v>343</v>
      </c>
      <c r="D18" s="229" t="s">
        <v>343</v>
      </c>
      <c r="E18" s="231" t="s">
        <v>343</v>
      </c>
      <c r="F18" s="230" t="s">
        <v>343</v>
      </c>
      <c r="G18" s="231" t="s">
        <v>343</v>
      </c>
      <c r="H18" s="230" t="s">
        <v>343</v>
      </c>
      <c r="I18" s="231" t="s">
        <v>343</v>
      </c>
      <c r="J18" s="230" t="s">
        <v>343</v>
      </c>
      <c r="K18" s="231" t="s">
        <v>343</v>
      </c>
      <c r="L18" s="232">
        <v>895151</v>
      </c>
      <c r="M18" s="233">
        <v>895151</v>
      </c>
      <c r="N18" s="230" t="s">
        <v>343</v>
      </c>
      <c r="O18" s="231" t="s">
        <v>343</v>
      </c>
      <c r="P18" s="230" t="s">
        <v>343</v>
      </c>
      <c r="Q18" s="231" t="s">
        <v>343</v>
      </c>
      <c r="R18" s="230" t="s">
        <v>343</v>
      </c>
      <c r="S18" s="228">
        <v>895151</v>
      </c>
      <c r="T18" s="232">
        <v>895151</v>
      </c>
      <c r="U18" s="231" t="s">
        <v>343</v>
      </c>
      <c r="V18" s="230" t="s">
        <v>343</v>
      </c>
      <c r="W18" s="237" t="s">
        <v>9</v>
      </c>
      <c r="X18" s="236" t="s">
        <v>104</v>
      </c>
    </row>
    <row r="19" spans="1:24" ht="28.5" customHeight="1">
      <c r="A19" s="226" t="s">
        <v>20</v>
      </c>
      <c r="B19" s="227" t="s">
        <v>14</v>
      </c>
      <c r="C19" s="231" t="s">
        <v>343</v>
      </c>
      <c r="D19" s="229" t="s">
        <v>343</v>
      </c>
      <c r="E19" s="231" t="s">
        <v>343</v>
      </c>
      <c r="F19" s="230" t="s">
        <v>343</v>
      </c>
      <c r="G19" s="231" t="s">
        <v>343</v>
      </c>
      <c r="H19" s="230" t="s">
        <v>343</v>
      </c>
      <c r="I19" s="231" t="s">
        <v>343</v>
      </c>
      <c r="J19" s="230" t="s">
        <v>343</v>
      </c>
      <c r="K19" s="231" t="s">
        <v>343</v>
      </c>
      <c r="L19" s="232">
        <v>1197476</v>
      </c>
      <c r="M19" s="233">
        <v>1184693</v>
      </c>
      <c r="N19" s="230" t="s">
        <v>343</v>
      </c>
      <c r="O19" s="228">
        <v>12781</v>
      </c>
      <c r="P19" s="230" t="s">
        <v>343</v>
      </c>
      <c r="Q19" s="228">
        <v>2</v>
      </c>
      <c r="R19" s="230" t="s">
        <v>343</v>
      </c>
      <c r="S19" s="228">
        <v>1197476</v>
      </c>
      <c r="T19" s="232">
        <v>1197476</v>
      </c>
      <c r="U19" s="231" t="s">
        <v>343</v>
      </c>
      <c r="V19" s="230" t="s">
        <v>343</v>
      </c>
      <c r="W19" s="237" t="s">
        <v>20</v>
      </c>
      <c r="X19" s="236" t="s">
        <v>105</v>
      </c>
    </row>
    <row r="20" spans="1:24" ht="28.5" customHeight="1">
      <c r="A20" s="226" t="s">
        <v>21</v>
      </c>
      <c r="B20" s="227" t="s">
        <v>106</v>
      </c>
      <c r="C20" s="231" t="s">
        <v>343</v>
      </c>
      <c r="D20" s="229" t="s">
        <v>343</v>
      </c>
      <c r="E20" s="231" t="s">
        <v>343</v>
      </c>
      <c r="F20" s="230" t="s">
        <v>343</v>
      </c>
      <c r="G20" s="231" t="s">
        <v>343</v>
      </c>
      <c r="H20" s="230" t="s">
        <v>343</v>
      </c>
      <c r="I20" s="231" t="s">
        <v>343</v>
      </c>
      <c r="J20" s="230" t="s">
        <v>343</v>
      </c>
      <c r="K20" s="231" t="s">
        <v>343</v>
      </c>
      <c r="L20" s="232">
        <v>561785</v>
      </c>
      <c r="M20" s="233">
        <v>557125</v>
      </c>
      <c r="N20" s="230" t="s">
        <v>343</v>
      </c>
      <c r="O20" s="231" t="s">
        <v>343</v>
      </c>
      <c r="P20" s="230" t="s">
        <v>343</v>
      </c>
      <c r="Q20" s="228">
        <v>4660</v>
      </c>
      <c r="R20" s="230" t="s">
        <v>343</v>
      </c>
      <c r="S20" s="228">
        <v>561785</v>
      </c>
      <c r="T20" s="232">
        <v>561785</v>
      </c>
      <c r="U20" s="231" t="s">
        <v>343</v>
      </c>
      <c r="V20" s="230" t="s">
        <v>343</v>
      </c>
      <c r="W20" s="237" t="s">
        <v>21</v>
      </c>
      <c r="X20" s="236" t="s">
        <v>107</v>
      </c>
    </row>
    <row r="21" spans="1:24" ht="28.5" customHeight="1">
      <c r="A21" s="226" t="s">
        <v>22</v>
      </c>
      <c r="B21" s="227" t="s">
        <v>15</v>
      </c>
      <c r="C21" s="231" t="s">
        <v>343</v>
      </c>
      <c r="D21" s="229" t="s">
        <v>343</v>
      </c>
      <c r="E21" s="231" t="s">
        <v>343</v>
      </c>
      <c r="F21" s="230" t="s">
        <v>343</v>
      </c>
      <c r="G21" s="231" t="s">
        <v>343</v>
      </c>
      <c r="H21" s="230" t="s">
        <v>343</v>
      </c>
      <c r="I21" s="231" t="s">
        <v>343</v>
      </c>
      <c r="J21" s="230" t="s">
        <v>343</v>
      </c>
      <c r="K21" s="228">
        <v>294521</v>
      </c>
      <c r="L21" s="230" t="s">
        <v>343</v>
      </c>
      <c r="M21" s="238" t="s">
        <v>343</v>
      </c>
      <c r="N21" s="232">
        <v>287521</v>
      </c>
      <c r="O21" s="231" t="s">
        <v>343</v>
      </c>
      <c r="P21" s="230" t="s">
        <v>343</v>
      </c>
      <c r="Q21" s="231" t="s">
        <v>343</v>
      </c>
      <c r="R21" s="232">
        <v>7000</v>
      </c>
      <c r="S21" s="228">
        <v>294521</v>
      </c>
      <c r="T21" s="232">
        <v>294521</v>
      </c>
      <c r="U21" s="231" t="s">
        <v>343</v>
      </c>
      <c r="V21" s="230" t="s">
        <v>343</v>
      </c>
      <c r="W21" s="237" t="s">
        <v>22</v>
      </c>
      <c r="X21" s="236" t="s">
        <v>108</v>
      </c>
    </row>
    <row r="22" spans="1:24" ht="28.5" customHeight="1">
      <c r="A22" s="226" t="s">
        <v>27</v>
      </c>
      <c r="B22" s="227" t="s">
        <v>16</v>
      </c>
      <c r="C22" s="231" t="s">
        <v>343</v>
      </c>
      <c r="D22" s="229" t="s">
        <v>343</v>
      </c>
      <c r="E22" s="231" t="s">
        <v>343</v>
      </c>
      <c r="F22" s="230" t="s">
        <v>343</v>
      </c>
      <c r="G22" s="231" t="s">
        <v>343</v>
      </c>
      <c r="H22" s="230" t="s">
        <v>343</v>
      </c>
      <c r="I22" s="231" t="s">
        <v>343</v>
      </c>
      <c r="J22" s="230" t="s">
        <v>343</v>
      </c>
      <c r="K22" s="231" t="s">
        <v>343</v>
      </c>
      <c r="L22" s="230" t="s">
        <v>343</v>
      </c>
      <c r="M22" s="233">
        <v>52763</v>
      </c>
      <c r="N22" s="232">
        <v>11199</v>
      </c>
      <c r="O22" s="231" t="s">
        <v>343</v>
      </c>
      <c r="P22" s="230" t="s">
        <v>343</v>
      </c>
      <c r="Q22" s="228">
        <v>11199</v>
      </c>
      <c r="R22" s="232">
        <v>52763</v>
      </c>
      <c r="S22" s="228">
        <v>63962</v>
      </c>
      <c r="T22" s="232">
        <v>63962</v>
      </c>
      <c r="U22" s="231" t="s">
        <v>343</v>
      </c>
      <c r="V22" s="230" t="s">
        <v>343</v>
      </c>
      <c r="W22" s="237" t="s">
        <v>27</v>
      </c>
      <c r="X22" s="236" t="s">
        <v>109</v>
      </c>
    </row>
    <row r="23" spans="1:24" ht="28.5" customHeight="1">
      <c r="A23" s="226" t="s">
        <v>28</v>
      </c>
      <c r="B23" s="227" t="s">
        <v>18</v>
      </c>
      <c r="C23" s="231" t="s">
        <v>343</v>
      </c>
      <c r="D23" s="239">
        <v>8120422.860774868</v>
      </c>
      <c r="E23" s="231" t="s">
        <v>343</v>
      </c>
      <c r="F23" s="232">
        <v>5953803.370410859</v>
      </c>
      <c r="G23" s="231" t="s">
        <v>343</v>
      </c>
      <c r="H23" s="232">
        <v>449395</v>
      </c>
      <c r="I23" s="231" t="s">
        <v>343</v>
      </c>
      <c r="J23" s="232">
        <v>2086745.3636617535</v>
      </c>
      <c r="K23" s="228">
        <v>2040</v>
      </c>
      <c r="L23" s="230" t="s">
        <v>343</v>
      </c>
      <c r="M23" s="233">
        <v>16564397</v>
      </c>
      <c r="N23" s="232">
        <v>39865</v>
      </c>
      <c r="O23" s="228">
        <v>1006897.382</v>
      </c>
      <c r="P23" s="232">
        <v>21544.371</v>
      </c>
      <c r="Q23" s="228">
        <v>346754.44665976736</v>
      </c>
      <c r="R23" s="232">
        <v>396140.9247715217</v>
      </c>
      <c r="S23" s="228">
        <v>17920088.828659765</v>
      </c>
      <c r="T23" s="232">
        <v>17067916.890619002</v>
      </c>
      <c r="U23" s="231" t="s">
        <v>343</v>
      </c>
      <c r="V23" s="232">
        <v>852171.9380407647</v>
      </c>
      <c r="W23" s="237" t="s">
        <v>28</v>
      </c>
      <c r="X23" s="236" t="s">
        <v>110</v>
      </c>
    </row>
    <row r="24" spans="1:24" ht="28.5" customHeight="1">
      <c r="A24" s="226" t="s">
        <v>29</v>
      </c>
      <c r="B24" s="227" t="s">
        <v>111</v>
      </c>
      <c r="C24" s="228">
        <v>596009.7812957969</v>
      </c>
      <c r="D24" s="229" t="s">
        <v>343</v>
      </c>
      <c r="E24" s="228">
        <v>103674</v>
      </c>
      <c r="F24" s="232">
        <v>29066</v>
      </c>
      <c r="G24" s="231" t="s">
        <v>343</v>
      </c>
      <c r="H24" s="230" t="s">
        <v>343</v>
      </c>
      <c r="I24" s="231" t="s">
        <v>343</v>
      </c>
      <c r="J24" s="230" t="s">
        <v>343</v>
      </c>
      <c r="K24" s="228">
        <v>37860</v>
      </c>
      <c r="L24" s="230" t="s">
        <v>343</v>
      </c>
      <c r="M24" s="233">
        <v>353610</v>
      </c>
      <c r="N24" s="232">
        <v>434766</v>
      </c>
      <c r="O24" s="228">
        <v>54313.819</v>
      </c>
      <c r="P24" s="230" t="s">
        <v>343</v>
      </c>
      <c r="Q24" s="228">
        <v>366811.65720852645</v>
      </c>
      <c r="R24" s="232">
        <v>1048678.2575043233</v>
      </c>
      <c r="S24" s="228">
        <v>1512279.2575043233</v>
      </c>
      <c r="T24" s="232">
        <v>1512510.2575043233</v>
      </c>
      <c r="U24" s="228">
        <v>231</v>
      </c>
      <c r="V24" s="230" t="s">
        <v>343</v>
      </c>
      <c r="W24" s="237" t="s">
        <v>29</v>
      </c>
      <c r="X24" s="236" t="s">
        <v>112</v>
      </c>
    </row>
    <row r="25" spans="1:24" ht="28.5" customHeight="1">
      <c r="A25" s="226" t="s">
        <v>30</v>
      </c>
      <c r="B25" s="227" t="s">
        <v>113</v>
      </c>
      <c r="C25" s="228">
        <v>443234</v>
      </c>
      <c r="D25" s="239">
        <v>369952.878</v>
      </c>
      <c r="E25" s="228">
        <v>107220</v>
      </c>
      <c r="F25" s="232">
        <v>662602.2458124249</v>
      </c>
      <c r="G25" s="228">
        <v>2196</v>
      </c>
      <c r="H25" s="232">
        <v>154204</v>
      </c>
      <c r="I25" s="228">
        <v>647173.1980000001</v>
      </c>
      <c r="J25" s="232">
        <v>45136.222</v>
      </c>
      <c r="K25" s="231" t="s">
        <v>343</v>
      </c>
      <c r="L25" s="230" t="s">
        <v>343</v>
      </c>
      <c r="M25" s="238" t="s">
        <v>343</v>
      </c>
      <c r="N25" s="232">
        <v>232295.098</v>
      </c>
      <c r="O25" s="231" t="s">
        <v>343</v>
      </c>
      <c r="P25" s="230" t="s">
        <v>343</v>
      </c>
      <c r="Q25" s="231" t="s">
        <v>343</v>
      </c>
      <c r="R25" s="232">
        <v>868.7541875750744</v>
      </c>
      <c r="S25" s="228">
        <v>1199823.198</v>
      </c>
      <c r="T25" s="232">
        <v>1465059.198</v>
      </c>
      <c r="U25" s="228">
        <v>279574</v>
      </c>
      <c r="V25" s="232">
        <v>14338</v>
      </c>
      <c r="W25" s="237" t="s">
        <v>30</v>
      </c>
      <c r="X25" s="236" t="s">
        <v>114</v>
      </c>
    </row>
    <row r="26" spans="1:24" ht="28.5" customHeight="1">
      <c r="A26" s="226" t="s">
        <v>115</v>
      </c>
      <c r="B26" s="227" t="s">
        <v>116</v>
      </c>
      <c r="C26" s="228">
        <v>37994.369999999995</v>
      </c>
      <c r="D26" s="229" t="s">
        <v>343</v>
      </c>
      <c r="E26" s="228">
        <v>63822.242743168004</v>
      </c>
      <c r="F26" s="232">
        <v>986809.1970892755</v>
      </c>
      <c r="G26" s="228">
        <v>36411.70096414798</v>
      </c>
      <c r="H26" s="232">
        <v>40439</v>
      </c>
      <c r="I26" s="231" t="s">
        <v>343</v>
      </c>
      <c r="J26" s="230" t="s">
        <v>343</v>
      </c>
      <c r="K26" s="231" t="s">
        <v>343</v>
      </c>
      <c r="L26" s="230" t="s">
        <v>343</v>
      </c>
      <c r="M26" s="233">
        <v>566174.3859293577</v>
      </c>
      <c r="N26" s="230" t="s">
        <v>343</v>
      </c>
      <c r="O26" s="228">
        <v>153155.12284557152</v>
      </c>
      <c r="P26" s="230" t="s">
        <v>343</v>
      </c>
      <c r="Q26" s="228">
        <v>405655.1775177545</v>
      </c>
      <c r="R26" s="232">
        <v>239230.80291072448</v>
      </c>
      <c r="S26" s="228">
        <v>1263212.9999999995</v>
      </c>
      <c r="T26" s="232">
        <v>1266479</v>
      </c>
      <c r="U26" s="228">
        <v>3266</v>
      </c>
      <c r="V26" s="230" t="s">
        <v>343</v>
      </c>
      <c r="W26" s="237" t="s">
        <v>115</v>
      </c>
      <c r="X26" s="236" t="s">
        <v>117</v>
      </c>
    </row>
    <row r="27" spans="1:24" ht="28.5" customHeight="1">
      <c r="A27" s="226" t="s">
        <v>118</v>
      </c>
      <c r="B27" s="227" t="s">
        <v>19</v>
      </c>
      <c r="C27" s="228">
        <v>10067.211</v>
      </c>
      <c r="D27" s="229" t="s">
        <v>343</v>
      </c>
      <c r="E27" s="228">
        <v>17053.040630451906</v>
      </c>
      <c r="F27" s="230" t="s">
        <v>343</v>
      </c>
      <c r="G27" s="228">
        <v>808.1756120765294</v>
      </c>
      <c r="H27" s="230" t="s">
        <v>343</v>
      </c>
      <c r="I27" s="231" t="s">
        <v>343</v>
      </c>
      <c r="J27" s="232">
        <v>1525335</v>
      </c>
      <c r="K27" s="231" t="s">
        <v>343</v>
      </c>
      <c r="L27" s="230" t="s">
        <v>343</v>
      </c>
      <c r="M27" s="233">
        <v>555397.5483819279</v>
      </c>
      <c r="N27" s="230" t="s">
        <v>343</v>
      </c>
      <c r="O27" s="228">
        <v>434632.5624496604</v>
      </c>
      <c r="P27" s="230" t="s">
        <v>343</v>
      </c>
      <c r="Q27" s="228">
        <v>507376.46192588325</v>
      </c>
      <c r="R27" s="230" t="s">
        <v>343</v>
      </c>
      <c r="S27" s="228">
        <v>1525335</v>
      </c>
      <c r="T27" s="232">
        <v>1525335</v>
      </c>
      <c r="U27" s="231" t="s">
        <v>343</v>
      </c>
      <c r="V27" s="230" t="s">
        <v>343</v>
      </c>
      <c r="W27" s="237" t="s">
        <v>118</v>
      </c>
      <c r="X27" s="236" t="s">
        <v>119</v>
      </c>
    </row>
    <row r="28" spans="1:24" ht="28.5" customHeight="1">
      <c r="A28" s="226" t="s">
        <v>31</v>
      </c>
      <c r="B28" s="227" t="s">
        <v>120</v>
      </c>
      <c r="C28" s="228">
        <v>56427.023213480716</v>
      </c>
      <c r="D28" s="229" t="s">
        <v>343</v>
      </c>
      <c r="E28" s="228">
        <v>18698</v>
      </c>
      <c r="F28" s="232">
        <v>607242.3739021933</v>
      </c>
      <c r="G28" s="228">
        <v>635</v>
      </c>
      <c r="H28" s="232">
        <v>84685</v>
      </c>
      <c r="I28" s="231" t="s">
        <v>343</v>
      </c>
      <c r="J28" s="230" t="s">
        <v>343</v>
      </c>
      <c r="K28" s="231" t="s">
        <v>343</v>
      </c>
      <c r="L28" s="230" t="s">
        <v>343</v>
      </c>
      <c r="M28" s="233">
        <v>112961</v>
      </c>
      <c r="N28" s="230" t="s">
        <v>343</v>
      </c>
      <c r="O28" s="228">
        <v>114921.026</v>
      </c>
      <c r="P28" s="230" t="s">
        <v>343</v>
      </c>
      <c r="Q28" s="228">
        <v>403430.9507865193</v>
      </c>
      <c r="R28" s="232">
        <v>15376.626097806693</v>
      </c>
      <c r="S28" s="228">
        <v>707073</v>
      </c>
      <c r="T28" s="232">
        <v>707304</v>
      </c>
      <c r="U28" s="228">
        <v>231</v>
      </c>
      <c r="V28" s="230" t="s">
        <v>343</v>
      </c>
      <c r="W28" s="237" t="s">
        <v>31</v>
      </c>
      <c r="X28" s="236" t="s">
        <v>121</v>
      </c>
    </row>
    <row r="29" spans="1:24" ht="28.5" customHeight="1">
      <c r="A29" s="226" t="s">
        <v>32</v>
      </c>
      <c r="B29" s="227" t="s">
        <v>17</v>
      </c>
      <c r="C29" s="228">
        <v>5961.309796177025</v>
      </c>
      <c r="D29" s="229" t="s">
        <v>343</v>
      </c>
      <c r="E29" s="228">
        <v>3519</v>
      </c>
      <c r="F29" s="230" t="s">
        <v>343</v>
      </c>
      <c r="G29" s="228">
        <v>1946</v>
      </c>
      <c r="H29" s="230" t="s">
        <v>343</v>
      </c>
      <c r="I29" s="231" t="s">
        <v>343</v>
      </c>
      <c r="J29" s="230" t="s">
        <v>343</v>
      </c>
      <c r="K29" s="231" t="s">
        <v>343</v>
      </c>
      <c r="L29" s="230" t="s">
        <v>343</v>
      </c>
      <c r="M29" s="233">
        <v>25839</v>
      </c>
      <c r="N29" s="232">
        <v>91668</v>
      </c>
      <c r="O29" s="228">
        <v>15858</v>
      </c>
      <c r="P29" s="230" t="s">
        <v>343</v>
      </c>
      <c r="Q29" s="228">
        <v>38544.690203822975</v>
      </c>
      <c r="R29" s="230" t="s">
        <v>343</v>
      </c>
      <c r="S29" s="228">
        <v>91668</v>
      </c>
      <c r="T29" s="232">
        <v>91668</v>
      </c>
      <c r="U29" s="231" t="s">
        <v>343</v>
      </c>
      <c r="V29" s="230" t="s">
        <v>343</v>
      </c>
      <c r="W29" s="237" t="s">
        <v>32</v>
      </c>
      <c r="X29" s="236" t="s">
        <v>122</v>
      </c>
    </row>
    <row r="30" spans="1:24" ht="28.5" customHeight="1">
      <c r="A30" s="226" t="s">
        <v>33</v>
      </c>
      <c r="B30" s="227" t="s">
        <v>45</v>
      </c>
      <c r="C30" s="228">
        <v>638308.6683653414</v>
      </c>
      <c r="D30" s="229" t="s">
        <v>343</v>
      </c>
      <c r="E30" s="228">
        <v>232319</v>
      </c>
      <c r="F30" s="230" t="s">
        <v>343</v>
      </c>
      <c r="G30" s="228">
        <v>5726</v>
      </c>
      <c r="H30" s="230" t="s">
        <v>343</v>
      </c>
      <c r="I30" s="231" t="s">
        <v>343</v>
      </c>
      <c r="J30" s="230" t="s">
        <v>343</v>
      </c>
      <c r="K30" s="231" t="s">
        <v>343</v>
      </c>
      <c r="L30" s="230" t="s">
        <v>343</v>
      </c>
      <c r="M30" s="233">
        <v>63984</v>
      </c>
      <c r="N30" s="230" t="s">
        <v>343</v>
      </c>
      <c r="O30" s="228">
        <v>58307.967</v>
      </c>
      <c r="P30" s="230" t="s">
        <v>343</v>
      </c>
      <c r="Q30" s="228">
        <v>74889.36463465865</v>
      </c>
      <c r="R30" s="232">
        <v>1093137</v>
      </c>
      <c r="S30" s="228">
        <v>1073535</v>
      </c>
      <c r="T30" s="232">
        <v>1093137</v>
      </c>
      <c r="U30" s="228">
        <v>19602</v>
      </c>
      <c r="V30" s="230" t="s">
        <v>343</v>
      </c>
      <c r="W30" s="237" t="s">
        <v>33</v>
      </c>
      <c r="X30" s="236" t="s">
        <v>123</v>
      </c>
    </row>
    <row r="31" spans="1:24" ht="28.5" customHeight="1">
      <c r="A31" s="226" t="s">
        <v>34</v>
      </c>
      <c r="B31" s="227" t="s">
        <v>124</v>
      </c>
      <c r="C31" s="228">
        <v>4401784.669845527</v>
      </c>
      <c r="D31" s="229" t="s">
        <v>343</v>
      </c>
      <c r="E31" s="228">
        <v>1042105.8150654777</v>
      </c>
      <c r="F31" s="232">
        <v>6866148</v>
      </c>
      <c r="G31" s="228">
        <v>2612.259</v>
      </c>
      <c r="H31" s="232">
        <v>723579</v>
      </c>
      <c r="I31" s="228">
        <v>1124152.2356967635</v>
      </c>
      <c r="J31" s="230" t="s">
        <v>343</v>
      </c>
      <c r="K31" s="231" t="s">
        <v>343</v>
      </c>
      <c r="L31" s="230" t="s">
        <v>343</v>
      </c>
      <c r="M31" s="233">
        <v>453411.693075552</v>
      </c>
      <c r="N31" s="232">
        <v>1067083</v>
      </c>
      <c r="O31" s="228">
        <v>174084.62504080732</v>
      </c>
      <c r="P31" s="232">
        <v>445225</v>
      </c>
      <c r="Q31" s="228">
        <v>1008824.7022758727</v>
      </c>
      <c r="R31" s="232">
        <v>169098</v>
      </c>
      <c r="S31" s="228">
        <v>8206976</v>
      </c>
      <c r="T31" s="232">
        <v>9271133</v>
      </c>
      <c r="U31" s="228">
        <v>1064157</v>
      </c>
      <c r="V31" s="230" t="s">
        <v>343</v>
      </c>
      <c r="W31" s="237" t="s">
        <v>34</v>
      </c>
      <c r="X31" s="236" t="s">
        <v>125</v>
      </c>
    </row>
    <row r="32" spans="1:24" ht="28.5" customHeight="1">
      <c r="A32" s="226" t="s">
        <v>35</v>
      </c>
      <c r="B32" s="227" t="s">
        <v>126</v>
      </c>
      <c r="C32" s="228">
        <v>4002416.2909583915</v>
      </c>
      <c r="D32" s="229" t="s">
        <v>343</v>
      </c>
      <c r="E32" s="228">
        <v>1347033.6079365187</v>
      </c>
      <c r="F32" s="232">
        <v>5299745</v>
      </c>
      <c r="G32" s="228">
        <v>20937.741</v>
      </c>
      <c r="H32" s="232">
        <v>2606698</v>
      </c>
      <c r="I32" s="228">
        <v>3409720.348649211</v>
      </c>
      <c r="J32" s="230" t="s">
        <v>343</v>
      </c>
      <c r="K32" s="228">
        <v>23870</v>
      </c>
      <c r="L32" s="232">
        <v>509682</v>
      </c>
      <c r="M32" s="233">
        <v>171316.32811852486</v>
      </c>
      <c r="N32" s="232">
        <v>559460</v>
      </c>
      <c r="O32" s="228">
        <v>24900.78790404642</v>
      </c>
      <c r="P32" s="232">
        <v>76198.80900000001</v>
      </c>
      <c r="Q32" s="228">
        <v>522082.2189522258</v>
      </c>
      <c r="R32" s="232">
        <v>874909.5145189194</v>
      </c>
      <c r="S32" s="228">
        <v>9522277.323518919</v>
      </c>
      <c r="T32" s="232">
        <v>9926693.32351892</v>
      </c>
      <c r="U32" s="228">
        <v>404416</v>
      </c>
      <c r="V32" s="230" t="s">
        <v>343</v>
      </c>
      <c r="W32" s="237" t="s">
        <v>35</v>
      </c>
      <c r="X32" s="236" t="s">
        <v>127</v>
      </c>
    </row>
    <row r="33" spans="1:24" ht="28.5" customHeight="1">
      <c r="A33" s="226" t="s">
        <v>36</v>
      </c>
      <c r="B33" s="227" t="s">
        <v>11</v>
      </c>
      <c r="C33" s="228">
        <v>2492372</v>
      </c>
      <c r="D33" s="229" t="s">
        <v>343</v>
      </c>
      <c r="E33" s="231" t="s">
        <v>343</v>
      </c>
      <c r="F33" s="230" t="s">
        <v>343</v>
      </c>
      <c r="G33" s="231" t="s">
        <v>343</v>
      </c>
      <c r="H33" s="230" t="s">
        <v>343</v>
      </c>
      <c r="I33" s="231" t="s">
        <v>343</v>
      </c>
      <c r="J33" s="230" t="s">
        <v>343</v>
      </c>
      <c r="K33" s="231" t="s">
        <v>343</v>
      </c>
      <c r="L33" s="230" t="s">
        <v>343</v>
      </c>
      <c r="M33" s="238" t="s">
        <v>343</v>
      </c>
      <c r="N33" s="230" t="s">
        <v>343</v>
      </c>
      <c r="O33" s="231" t="s">
        <v>343</v>
      </c>
      <c r="P33" s="232">
        <v>2492372</v>
      </c>
      <c r="Q33" s="231" t="s">
        <v>343</v>
      </c>
      <c r="R33" s="230" t="s">
        <v>343</v>
      </c>
      <c r="S33" s="228">
        <v>2492372</v>
      </c>
      <c r="T33" s="232">
        <v>2492372</v>
      </c>
      <c r="U33" s="231" t="s">
        <v>343</v>
      </c>
      <c r="V33" s="230" t="s">
        <v>343</v>
      </c>
      <c r="W33" s="237" t="s">
        <v>36</v>
      </c>
      <c r="X33" s="236" t="s">
        <v>128</v>
      </c>
    </row>
    <row r="34" spans="1:24" ht="28.5" customHeight="1">
      <c r="A34" s="226" t="s">
        <v>37</v>
      </c>
      <c r="B34" s="227" t="s">
        <v>129</v>
      </c>
      <c r="C34" s="228">
        <v>363431</v>
      </c>
      <c r="D34" s="229" t="s">
        <v>343</v>
      </c>
      <c r="E34" s="231" t="s">
        <v>343</v>
      </c>
      <c r="F34" s="230" t="s">
        <v>343</v>
      </c>
      <c r="G34" s="231" t="s">
        <v>343</v>
      </c>
      <c r="H34" s="230" t="s">
        <v>343</v>
      </c>
      <c r="I34" s="231" t="s">
        <v>343</v>
      </c>
      <c r="J34" s="230" t="s">
        <v>343</v>
      </c>
      <c r="K34" s="231" t="s">
        <v>343</v>
      </c>
      <c r="L34" s="230" t="s">
        <v>343</v>
      </c>
      <c r="M34" s="238" t="s">
        <v>343</v>
      </c>
      <c r="N34" s="230" t="s">
        <v>343</v>
      </c>
      <c r="O34" s="231" t="s">
        <v>343</v>
      </c>
      <c r="P34" s="232">
        <v>363431</v>
      </c>
      <c r="Q34" s="231" t="s">
        <v>343</v>
      </c>
      <c r="R34" s="230" t="s">
        <v>343</v>
      </c>
      <c r="S34" s="228">
        <v>363431</v>
      </c>
      <c r="T34" s="232">
        <v>363431</v>
      </c>
      <c r="U34" s="231" t="s">
        <v>343</v>
      </c>
      <c r="V34" s="230" t="s">
        <v>343</v>
      </c>
      <c r="W34" s="237" t="s">
        <v>37</v>
      </c>
      <c r="X34" s="236" t="s">
        <v>130</v>
      </c>
    </row>
    <row r="35" spans="1:24" ht="28.5" customHeight="1">
      <c r="A35" s="226" t="s">
        <v>38</v>
      </c>
      <c r="B35" s="227" t="s">
        <v>131</v>
      </c>
      <c r="C35" s="228">
        <v>2111094</v>
      </c>
      <c r="D35" s="239">
        <v>404547</v>
      </c>
      <c r="E35" s="228">
        <v>5798930</v>
      </c>
      <c r="F35" s="232">
        <v>6795555</v>
      </c>
      <c r="G35" s="228">
        <v>173262</v>
      </c>
      <c r="H35" s="232">
        <v>441201</v>
      </c>
      <c r="I35" s="231" t="s">
        <v>343</v>
      </c>
      <c r="J35" s="230" t="s">
        <v>343</v>
      </c>
      <c r="K35" s="231" t="s">
        <v>343</v>
      </c>
      <c r="L35" s="230" t="s">
        <v>343</v>
      </c>
      <c r="M35" s="238" t="s">
        <v>343</v>
      </c>
      <c r="N35" s="230" t="s">
        <v>343</v>
      </c>
      <c r="O35" s="231" t="s">
        <v>343</v>
      </c>
      <c r="P35" s="230" t="s">
        <v>343</v>
      </c>
      <c r="Q35" s="231" t="s">
        <v>343</v>
      </c>
      <c r="R35" s="230" t="s">
        <v>343</v>
      </c>
      <c r="S35" s="228">
        <v>8083286</v>
      </c>
      <c r="T35" s="232">
        <v>7641303</v>
      </c>
      <c r="U35" s="228">
        <v>400253</v>
      </c>
      <c r="V35" s="232">
        <v>842236</v>
      </c>
      <c r="W35" s="237" t="s">
        <v>38</v>
      </c>
      <c r="X35" s="236" t="s">
        <v>132</v>
      </c>
    </row>
    <row r="36" spans="1:24" ht="28.5" customHeight="1">
      <c r="A36" s="226" t="s">
        <v>42</v>
      </c>
      <c r="B36" s="227" t="s">
        <v>60</v>
      </c>
      <c r="C36" s="228">
        <v>1403076.954721482</v>
      </c>
      <c r="D36" s="229" t="s">
        <v>343</v>
      </c>
      <c r="E36" s="228">
        <v>650585</v>
      </c>
      <c r="F36" s="230" t="s">
        <v>343</v>
      </c>
      <c r="G36" s="228">
        <v>4157</v>
      </c>
      <c r="H36" s="230" t="s">
        <v>343</v>
      </c>
      <c r="I36" s="231" t="s">
        <v>343</v>
      </c>
      <c r="J36" s="230" t="s">
        <v>343</v>
      </c>
      <c r="K36" s="231" t="s">
        <v>343</v>
      </c>
      <c r="L36" s="230" t="s">
        <v>343</v>
      </c>
      <c r="M36" s="233">
        <v>48391</v>
      </c>
      <c r="N36" s="230" t="s">
        <v>343</v>
      </c>
      <c r="O36" s="231" t="s">
        <v>343</v>
      </c>
      <c r="P36" s="230" t="s">
        <v>343</v>
      </c>
      <c r="Q36" s="228">
        <v>2012.0452785179473</v>
      </c>
      <c r="R36" s="230" t="s">
        <v>343</v>
      </c>
      <c r="S36" s="228">
        <v>2108222</v>
      </c>
      <c r="T36" s="230" t="s">
        <v>343</v>
      </c>
      <c r="U36" s="231" t="s">
        <v>343</v>
      </c>
      <c r="V36" s="232">
        <v>2108222</v>
      </c>
      <c r="W36" s="237" t="s">
        <v>42</v>
      </c>
      <c r="X36" s="236" t="s">
        <v>133</v>
      </c>
    </row>
    <row r="37" spans="1:24" ht="28.5" customHeight="1">
      <c r="A37" s="226" t="s">
        <v>43</v>
      </c>
      <c r="B37" s="240" t="s">
        <v>134</v>
      </c>
      <c r="C37" s="228">
        <v>552277.3729074419</v>
      </c>
      <c r="D37" s="229" t="s">
        <v>343</v>
      </c>
      <c r="E37" s="228">
        <v>52633</v>
      </c>
      <c r="F37" s="232">
        <v>138995</v>
      </c>
      <c r="G37" s="231" t="s">
        <v>343</v>
      </c>
      <c r="H37" s="230" t="s">
        <v>343</v>
      </c>
      <c r="I37" s="231" t="s">
        <v>343</v>
      </c>
      <c r="J37" s="230" t="s">
        <v>343</v>
      </c>
      <c r="K37" s="231" t="s">
        <v>343</v>
      </c>
      <c r="L37" s="230" t="s">
        <v>343</v>
      </c>
      <c r="M37" s="233">
        <v>193103</v>
      </c>
      <c r="N37" s="232">
        <v>38799</v>
      </c>
      <c r="O37" s="228">
        <v>124540</v>
      </c>
      <c r="P37" s="230" t="s">
        <v>343</v>
      </c>
      <c r="Q37" s="228">
        <v>61862.162230720154</v>
      </c>
      <c r="R37" s="232">
        <v>263.5351381621199</v>
      </c>
      <c r="S37" s="228">
        <v>984415.5351381621</v>
      </c>
      <c r="T37" s="232">
        <v>178057.53513816211</v>
      </c>
      <c r="U37" s="228">
        <v>139952</v>
      </c>
      <c r="V37" s="232">
        <v>946310</v>
      </c>
      <c r="W37" s="237" t="s">
        <v>43</v>
      </c>
      <c r="X37" s="236" t="s">
        <v>135</v>
      </c>
    </row>
    <row r="38" spans="1:24" ht="28.5" customHeight="1">
      <c r="A38" s="226" t="s">
        <v>55</v>
      </c>
      <c r="B38" s="240" t="s">
        <v>136</v>
      </c>
      <c r="C38" s="228" t="s">
        <v>343</v>
      </c>
      <c r="D38" s="229" t="s">
        <v>343</v>
      </c>
      <c r="E38" s="231" t="s">
        <v>343</v>
      </c>
      <c r="F38" s="230" t="s">
        <v>343</v>
      </c>
      <c r="G38" s="231" t="s">
        <v>343</v>
      </c>
      <c r="H38" s="230" t="s">
        <v>343</v>
      </c>
      <c r="I38" s="231" t="s">
        <v>343</v>
      </c>
      <c r="J38" s="230" t="s">
        <v>343</v>
      </c>
      <c r="K38" s="228">
        <v>3674319</v>
      </c>
      <c r="L38" s="230" t="s">
        <v>343</v>
      </c>
      <c r="M38" s="238" t="s">
        <v>343</v>
      </c>
      <c r="N38" s="230" t="s">
        <v>343</v>
      </c>
      <c r="O38" s="231" t="s">
        <v>343</v>
      </c>
      <c r="P38" s="230" t="s">
        <v>343</v>
      </c>
      <c r="Q38" s="231" t="s">
        <v>343</v>
      </c>
      <c r="R38" s="230" t="s">
        <v>343</v>
      </c>
      <c r="S38" s="228">
        <v>3674319</v>
      </c>
      <c r="T38" s="230" t="s">
        <v>343</v>
      </c>
      <c r="U38" s="231" t="s">
        <v>343</v>
      </c>
      <c r="V38" s="232">
        <v>3674319</v>
      </c>
      <c r="W38" s="237" t="s">
        <v>55</v>
      </c>
      <c r="X38" s="236" t="s">
        <v>137</v>
      </c>
    </row>
    <row r="39" spans="1:24" s="15" customFormat="1" ht="28.5" customHeight="1">
      <c r="A39" s="226" t="s">
        <v>57</v>
      </c>
      <c r="B39" s="227" t="s">
        <v>138</v>
      </c>
      <c r="C39" s="228">
        <v>478274.6752009095</v>
      </c>
      <c r="D39" s="229" t="s">
        <v>343</v>
      </c>
      <c r="E39" s="231" t="s">
        <v>343</v>
      </c>
      <c r="F39" s="232">
        <v>390263.97115631634</v>
      </c>
      <c r="G39" s="231" t="s">
        <v>343</v>
      </c>
      <c r="H39" s="232">
        <v>114056</v>
      </c>
      <c r="I39" s="231" t="s">
        <v>343</v>
      </c>
      <c r="J39" s="232">
        <v>75394.01547015889</v>
      </c>
      <c r="K39" s="231" t="s">
        <v>343</v>
      </c>
      <c r="L39" s="232">
        <v>48525.60961241461</v>
      </c>
      <c r="M39" s="233">
        <v>1026897</v>
      </c>
      <c r="N39" s="230" t="s">
        <v>343</v>
      </c>
      <c r="O39" s="231" t="s">
        <v>343</v>
      </c>
      <c r="P39" s="232">
        <v>493232.8250000002</v>
      </c>
      <c r="Q39" s="231" t="s">
        <v>343</v>
      </c>
      <c r="R39" s="232">
        <v>298086.2539620192</v>
      </c>
      <c r="S39" s="228">
        <v>1505171.6752009094</v>
      </c>
      <c r="T39" s="232">
        <v>1419558.6752009091</v>
      </c>
      <c r="U39" s="231" t="s">
        <v>343</v>
      </c>
      <c r="V39" s="232">
        <v>85613</v>
      </c>
      <c r="W39" s="237" t="s">
        <v>57</v>
      </c>
      <c r="X39" s="236" t="s">
        <v>139</v>
      </c>
    </row>
    <row r="40" spans="1:24" s="52" customFormat="1" ht="28.5" customHeight="1" thickBot="1">
      <c r="A40" s="241" t="s">
        <v>54</v>
      </c>
      <c r="B40" s="242"/>
      <c r="C40" s="243">
        <v>32892241.63872702</v>
      </c>
      <c r="D40" s="244">
        <v>8894922.738774868</v>
      </c>
      <c r="E40" s="243">
        <v>11911051.706375616</v>
      </c>
      <c r="F40" s="245">
        <v>27730230.15837107</v>
      </c>
      <c r="G40" s="243">
        <v>454627.8765762245</v>
      </c>
      <c r="H40" s="245">
        <v>4614257</v>
      </c>
      <c r="I40" s="243">
        <v>6119840.427549317</v>
      </c>
      <c r="J40" s="245">
        <v>3732610.6011319123</v>
      </c>
      <c r="K40" s="243">
        <v>4032610</v>
      </c>
      <c r="L40" s="245">
        <v>4062197.6096124146</v>
      </c>
      <c r="M40" s="246">
        <v>24462617.355505362</v>
      </c>
      <c r="N40" s="245">
        <v>23367150.098</v>
      </c>
      <c r="O40" s="243">
        <v>2984726.150240086</v>
      </c>
      <c r="P40" s="245">
        <v>3892004.005</v>
      </c>
      <c r="Q40" s="243">
        <v>4360823.663048446</v>
      </c>
      <c r="R40" s="245">
        <v>4195664.669091052</v>
      </c>
      <c r="S40" s="243">
        <v>87218538.81802207</v>
      </c>
      <c r="T40" s="245">
        <v>80489036.87998131</v>
      </c>
      <c r="U40" s="243">
        <v>2956775</v>
      </c>
      <c r="V40" s="245">
        <v>9686276.938040765</v>
      </c>
      <c r="W40" s="247"/>
      <c r="X40" s="248" t="s">
        <v>140</v>
      </c>
    </row>
    <row r="41" ht="15" customHeight="1" thickTop="1">
      <c r="K41" s="15"/>
    </row>
  </sheetData>
  <sheetProtection/>
  <mergeCells count="13">
    <mergeCell ref="O10:P10"/>
    <mergeCell ref="W10:X10"/>
    <mergeCell ref="E8:H8"/>
    <mergeCell ref="S10:T10"/>
    <mergeCell ref="I10:J10"/>
    <mergeCell ref="M10:N10"/>
    <mergeCell ref="U10:V10"/>
    <mergeCell ref="K7:R7"/>
    <mergeCell ref="K8:R8"/>
    <mergeCell ref="E7:H7"/>
    <mergeCell ref="G9:H9"/>
    <mergeCell ref="M9:N9"/>
    <mergeCell ref="O9:P9"/>
  </mergeCells>
  <printOptions horizontalCentered="1"/>
  <pageMargins left="0.3937007874015748" right="0.3937007874015748" top="0.7874015748031497" bottom="0.5905511811023623" header="0.5905511811023623" footer="0.984251968503937"/>
  <pageSetup horizontalDpi="600" verticalDpi="600" orientation="portrait" paperSize="9" scale="60" r:id="rId1"/>
  <colBreaks count="1" manualBreakCount="1">
    <brk id="12" max="37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X41"/>
  <sheetViews>
    <sheetView showGridLines="0" tabSelected="1" zoomScale="60" zoomScaleNormal="60" zoomScaleSheetLayoutView="49" zoomScalePageLayoutView="0" workbookViewId="0" topLeftCell="A1">
      <selection activeCell="F20" sqref="F20"/>
    </sheetView>
  </sheetViews>
  <sheetFormatPr defaultColWidth="9" defaultRowHeight="15"/>
  <cols>
    <col min="1" max="1" width="3.09765625" style="12" customWidth="1"/>
    <col min="2" max="2" width="22.19921875" style="11" customWidth="1"/>
    <col min="3" max="6" width="11.796875" style="2" bestFit="1" customWidth="1"/>
    <col min="7" max="10" width="10.19921875" style="2" customWidth="1"/>
    <col min="11" max="11" width="11.796875" style="2" bestFit="1" customWidth="1"/>
    <col min="12" max="12" width="10.8984375" style="2" customWidth="1"/>
    <col min="13" max="13" width="10.796875" style="15" customWidth="1"/>
    <col min="14" max="14" width="11.19921875" style="15" customWidth="1"/>
    <col min="15" max="15" width="10.8984375" style="15" customWidth="1"/>
    <col min="16" max="16" width="10.796875" style="15" customWidth="1"/>
    <col min="17" max="18" width="10.59765625" style="15" bestFit="1" customWidth="1"/>
    <col min="19" max="20" width="12" style="2" customWidth="1"/>
    <col min="21" max="21" width="10.8984375" style="2" customWidth="1"/>
    <col min="22" max="22" width="11.09765625" style="2" customWidth="1"/>
    <col min="23" max="23" width="3.3984375" style="36" customWidth="1"/>
    <col min="24" max="24" width="30.3984375" style="2" customWidth="1"/>
    <col min="25" max="16384" width="9" style="2" customWidth="1"/>
  </cols>
  <sheetData>
    <row r="1" spans="1:24" ht="33" customHeight="1">
      <c r="A1" s="152"/>
      <c r="B1" s="153"/>
      <c r="C1" s="153"/>
      <c r="D1" s="153"/>
      <c r="E1" s="153"/>
      <c r="F1" s="153"/>
      <c r="G1" s="153"/>
      <c r="H1" s="153"/>
      <c r="I1" s="153"/>
      <c r="J1" s="154"/>
      <c r="K1" s="154"/>
      <c r="L1" s="155"/>
      <c r="M1" s="156"/>
      <c r="N1" s="157"/>
      <c r="O1" s="157"/>
      <c r="P1" s="157"/>
      <c r="Q1" s="157"/>
      <c r="R1" s="157"/>
      <c r="S1" s="153"/>
      <c r="T1" s="153"/>
      <c r="U1" s="153"/>
      <c r="V1" s="153"/>
      <c r="W1" s="158"/>
      <c r="X1" s="153"/>
    </row>
    <row r="2" spans="1:24" s="25" customFormat="1" ht="33" customHeight="1">
      <c r="A2" s="159"/>
      <c r="B2" s="157"/>
      <c r="C2" s="157"/>
      <c r="D2" s="157"/>
      <c r="E2" s="157"/>
      <c r="F2" s="157"/>
      <c r="G2" s="157"/>
      <c r="H2" s="157"/>
      <c r="I2" s="157"/>
      <c r="J2" s="159"/>
      <c r="K2" s="159"/>
      <c r="L2" s="160"/>
      <c r="M2" s="161"/>
      <c r="N2" s="157"/>
      <c r="O2" s="157"/>
      <c r="P2" s="157"/>
      <c r="Q2" s="157"/>
      <c r="R2" s="157"/>
      <c r="S2" s="157"/>
      <c r="T2" s="157"/>
      <c r="U2" s="157"/>
      <c r="V2" s="157"/>
      <c r="W2" s="162"/>
      <c r="X2" s="157"/>
    </row>
    <row r="3" spans="1:24" s="42" customFormat="1" ht="33" customHeight="1">
      <c r="A3" s="163"/>
      <c r="B3" s="164"/>
      <c r="C3" s="164"/>
      <c r="D3" s="164"/>
      <c r="E3" s="164"/>
      <c r="F3" s="164"/>
      <c r="G3" s="164"/>
      <c r="H3" s="164"/>
      <c r="I3" s="164"/>
      <c r="J3" s="163"/>
      <c r="K3" s="163"/>
      <c r="L3" s="165" t="s">
        <v>310</v>
      </c>
      <c r="M3" s="166" t="s">
        <v>190</v>
      </c>
      <c r="N3" s="167"/>
      <c r="O3" s="167"/>
      <c r="P3" s="167"/>
      <c r="Q3" s="167"/>
      <c r="R3" s="167"/>
      <c r="S3" s="164"/>
      <c r="T3" s="164"/>
      <c r="U3" s="164"/>
      <c r="V3" s="164"/>
      <c r="W3" s="168"/>
      <c r="X3" s="164"/>
    </row>
    <row r="4" spans="1:24" ht="33" customHeight="1">
      <c r="A4" s="152"/>
      <c r="B4" s="169"/>
      <c r="C4" s="169"/>
      <c r="D4" s="169"/>
      <c r="E4" s="169"/>
      <c r="F4" s="169"/>
      <c r="G4" s="169"/>
      <c r="H4" s="169"/>
      <c r="I4" s="170"/>
      <c r="J4" s="171"/>
      <c r="K4" s="171"/>
      <c r="L4" s="170" t="s">
        <v>73</v>
      </c>
      <c r="M4" s="172" t="s">
        <v>311</v>
      </c>
      <c r="N4" s="169"/>
      <c r="O4" s="169"/>
      <c r="P4" s="169"/>
      <c r="Q4" s="169"/>
      <c r="R4" s="169"/>
      <c r="S4" s="169"/>
      <c r="T4" s="169"/>
      <c r="U4" s="169"/>
      <c r="V4" s="169"/>
      <c r="W4" s="162"/>
      <c r="X4" s="169"/>
    </row>
    <row r="5" spans="1:24" ht="22.5" customHeight="1">
      <c r="A5" s="173"/>
      <c r="B5" s="174"/>
      <c r="C5" s="175"/>
      <c r="D5" s="175"/>
      <c r="E5" s="175"/>
      <c r="F5" s="175"/>
      <c r="G5" s="175"/>
      <c r="H5" s="175"/>
      <c r="I5" s="175"/>
      <c r="J5" s="154"/>
      <c r="K5" s="176"/>
      <c r="L5" s="176"/>
      <c r="M5" s="177"/>
      <c r="N5" s="178"/>
      <c r="O5" s="178"/>
      <c r="P5" s="178"/>
      <c r="Q5" s="178"/>
      <c r="R5" s="178"/>
      <c r="S5" s="175"/>
      <c r="T5" s="179"/>
      <c r="U5" s="175"/>
      <c r="V5" s="179"/>
      <c r="W5" s="180"/>
      <c r="X5" s="181" t="s">
        <v>0</v>
      </c>
    </row>
    <row r="6" spans="1:24" ht="22.5" customHeight="1" thickBot="1">
      <c r="A6" s="182"/>
      <c r="B6" s="174"/>
      <c r="C6" s="175"/>
      <c r="D6" s="175"/>
      <c r="E6" s="175"/>
      <c r="F6" s="175"/>
      <c r="G6" s="175"/>
      <c r="H6" s="178"/>
      <c r="I6" s="175"/>
      <c r="J6" s="175"/>
      <c r="K6" s="175"/>
      <c r="L6" s="175"/>
      <c r="M6" s="178"/>
      <c r="N6" s="178"/>
      <c r="O6" s="178"/>
      <c r="P6" s="178"/>
      <c r="Q6" s="178"/>
      <c r="R6" s="178"/>
      <c r="S6" s="175"/>
      <c r="T6" s="183"/>
      <c r="U6" s="175"/>
      <c r="V6" s="183"/>
      <c r="W6" s="180"/>
      <c r="X6" s="184" t="s">
        <v>70</v>
      </c>
    </row>
    <row r="7" spans="1:24" s="77" customFormat="1" ht="21" customHeight="1" thickTop="1">
      <c r="A7" s="185"/>
      <c r="B7" s="186"/>
      <c r="C7" s="187" t="s">
        <v>23</v>
      </c>
      <c r="D7" s="188"/>
      <c r="E7" s="266" t="s">
        <v>192</v>
      </c>
      <c r="F7" s="267"/>
      <c r="G7" s="267"/>
      <c r="H7" s="268"/>
      <c r="I7" s="187"/>
      <c r="J7" s="188"/>
      <c r="K7" s="266" t="s">
        <v>193</v>
      </c>
      <c r="L7" s="267"/>
      <c r="M7" s="267"/>
      <c r="N7" s="267"/>
      <c r="O7" s="267"/>
      <c r="P7" s="267"/>
      <c r="Q7" s="267"/>
      <c r="R7" s="268"/>
      <c r="S7" s="187"/>
      <c r="T7" s="188"/>
      <c r="U7" s="189"/>
      <c r="V7" s="188"/>
      <c r="W7" s="190"/>
      <c r="X7" s="191"/>
    </row>
    <row r="8" spans="1:24" s="86" customFormat="1" ht="22.5" customHeight="1" thickBot="1">
      <c r="A8" s="192"/>
      <c r="B8" s="193"/>
      <c r="C8" s="194" t="s">
        <v>24</v>
      </c>
      <c r="D8" s="195"/>
      <c r="E8" s="269" t="s">
        <v>25</v>
      </c>
      <c r="F8" s="270"/>
      <c r="G8" s="270"/>
      <c r="H8" s="271"/>
      <c r="I8" s="196" t="s">
        <v>65</v>
      </c>
      <c r="J8" s="197"/>
      <c r="K8" s="269" t="s">
        <v>83</v>
      </c>
      <c r="L8" s="270"/>
      <c r="M8" s="270"/>
      <c r="N8" s="270"/>
      <c r="O8" s="270"/>
      <c r="P8" s="270"/>
      <c r="Q8" s="270"/>
      <c r="R8" s="271"/>
      <c r="S8" s="198" t="s">
        <v>84</v>
      </c>
      <c r="T8" s="197"/>
      <c r="U8" s="199" t="s">
        <v>85</v>
      </c>
      <c r="V8" s="197"/>
      <c r="W8" s="200"/>
      <c r="X8" s="201"/>
    </row>
    <row r="9" spans="1:24" s="92" customFormat="1" ht="18.75" customHeight="1">
      <c r="A9" s="192"/>
      <c r="B9" s="193"/>
      <c r="C9" s="194" t="s">
        <v>75</v>
      </c>
      <c r="D9" s="195"/>
      <c r="E9" s="196" t="s">
        <v>89</v>
      </c>
      <c r="F9" s="202"/>
      <c r="G9" s="272" t="s">
        <v>90</v>
      </c>
      <c r="H9" s="273"/>
      <c r="I9" s="194"/>
      <c r="J9" s="203"/>
      <c r="K9" s="204" t="s">
        <v>91</v>
      </c>
      <c r="L9" s="202"/>
      <c r="M9" s="274" t="s">
        <v>312</v>
      </c>
      <c r="N9" s="275"/>
      <c r="O9" s="276" t="s">
        <v>44</v>
      </c>
      <c r="P9" s="275"/>
      <c r="Q9" s="205" t="s">
        <v>323</v>
      </c>
      <c r="R9" s="195"/>
      <c r="S9" s="198" t="s">
        <v>66</v>
      </c>
      <c r="T9" s="203"/>
      <c r="U9" s="199" t="s">
        <v>86</v>
      </c>
      <c r="V9" s="203"/>
      <c r="W9" s="206"/>
      <c r="X9" s="207"/>
    </row>
    <row r="10" spans="1:24" s="86" customFormat="1" ht="33.75" customHeight="1" thickBot="1">
      <c r="A10" s="208" t="s">
        <v>39</v>
      </c>
      <c r="B10" s="203"/>
      <c r="C10" s="209" t="s">
        <v>76</v>
      </c>
      <c r="D10" s="210"/>
      <c r="E10" s="209" t="s">
        <v>344</v>
      </c>
      <c r="F10" s="210"/>
      <c r="G10" s="211" t="s">
        <v>77</v>
      </c>
      <c r="H10" s="210"/>
      <c r="I10" s="281" t="s">
        <v>67</v>
      </c>
      <c r="J10" s="282"/>
      <c r="K10" s="209" t="s">
        <v>68</v>
      </c>
      <c r="L10" s="210"/>
      <c r="M10" s="283" t="s">
        <v>313</v>
      </c>
      <c r="N10" s="278"/>
      <c r="O10" s="277" t="s">
        <v>78</v>
      </c>
      <c r="P10" s="278"/>
      <c r="Q10" s="212" t="s">
        <v>79</v>
      </c>
      <c r="R10" s="210"/>
      <c r="S10" s="269" t="s">
        <v>80</v>
      </c>
      <c r="T10" s="271"/>
      <c r="U10" s="270" t="s">
        <v>81</v>
      </c>
      <c r="V10" s="271"/>
      <c r="W10" s="279" t="s">
        <v>26</v>
      </c>
      <c r="X10" s="280"/>
    </row>
    <row r="11" spans="1:24" s="92" customFormat="1" ht="21.75" customHeight="1">
      <c r="A11" s="213"/>
      <c r="B11" s="203"/>
      <c r="C11" s="214" t="s">
        <v>87</v>
      </c>
      <c r="D11" s="215" t="s">
        <v>88</v>
      </c>
      <c r="E11" s="214" t="s">
        <v>87</v>
      </c>
      <c r="F11" s="216" t="s">
        <v>88</v>
      </c>
      <c r="G11" s="214" t="s">
        <v>87</v>
      </c>
      <c r="H11" s="216" t="s">
        <v>88</v>
      </c>
      <c r="I11" s="214" t="s">
        <v>87</v>
      </c>
      <c r="J11" s="216" t="s">
        <v>88</v>
      </c>
      <c r="K11" s="214" t="s">
        <v>87</v>
      </c>
      <c r="L11" s="216" t="s">
        <v>88</v>
      </c>
      <c r="M11" s="217" t="s">
        <v>87</v>
      </c>
      <c r="N11" s="216" t="s">
        <v>88</v>
      </c>
      <c r="O11" s="214" t="s">
        <v>87</v>
      </c>
      <c r="P11" s="216" t="s">
        <v>88</v>
      </c>
      <c r="Q11" s="214" t="s">
        <v>87</v>
      </c>
      <c r="R11" s="216" t="s">
        <v>88</v>
      </c>
      <c r="S11" s="214" t="s">
        <v>87</v>
      </c>
      <c r="T11" s="216" t="s">
        <v>88</v>
      </c>
      <c r="U11" s="214" t="s">
        <v>87</v>
      </c>
      <c r="V11" s="216" t="s">
        <v>88</v>
      </c>
      <c r="W11" s="206"/>
      <c r="X11" s="207"/>
    </row>
    <row r="12" spans="1:24" s="108" customFormat="1" ht="36.75" customHeight="1" thickBot="1">
      <c r="A12" s="218"/>
      <c r="B12" s="219"/>
      <c r="C12" s="220" t="s">
        <v>41</v>
      </c>
      <c r="D12" s="221" t="s">
        <v>40</v>
      </c>
      <c r="E12" s="220" t="s">
        <v>41</v>
      </c>
      <c r="F12" s="222" t="s">
        <v>40</v>
      </c>
      <c r="G12" s="220" t="s">
        <v>41</v>
      </c>
      <c r="H12" s="222" t="s">
        <v>40</v>
      </c>
      <c r="I12" s="220" t="s">
        <v>41</v>
      </c>
      <c r="J12" s="222" t="s">
        <v>40</v>
      </c>
      <c r="K12" s="220" t="s">
        <v>41</v>
      </c>
      <c r="L12" s="222" t="s">
        <v>40</v>
      </c>
      <c r="M12" s="223" t="s">
        <v>41</v>
      </c>
      <c r="N12" s="222" t="s">
        <v>40</v>
      </c>
      <c r="O12" s="220" t="s">
        <v>41</v>
      </c>
      <c r="P12" s="222" t="s">
        <v>40</v>
      </c>
      <c r="Q12" s="220" t="s">
        <v>41</v>
      </c>
      <c r="R12" s="222" t="s">
        <v>40</v>
      </c>
      <c r="S12" s="220" t="s">
        <v>41</v>
      </c>
      <c r="T12" s="222" t="s">
        <v>40</v>
      </c>
      <c r="U12" s="220" t="s">
        <v>41</v>
      </c>
      <c r="V12" s="222" t="s">
        <v>40</v>
      </c>
      <c r="W12" s="224"/>
      <c r="X12" s="225"/>
    </row>
    <row r="13" spans="1:24" ht="28.5" customHeight="1" thickTop="1">
      <c r="A13" s="226" t="s">
        <v>4</v>
      </c>
      <c r="B13" s="227" t="s">
        <v>10</v>
      </c>
      <c r="C13" s="249">
        <v>728795.3249365685</v>
      </c>
      <c r="D13" s="250" t="s">
        <v>343</v>
      </c>
      <c r="E13" s="249">
        <v>177218.183443768</v>
      </c>
      <c r="F13" s="251" t="s">
        <v>343</v>
      </c>
      <c r="G13" s="249">
        <v>388</v>
      </c>
      <c r="H13" s="251" t="s">
        <v>343</v>
      </c>
      <c r="I13" s="249">
        <v>101.71011622040122</v>
      </c>
      <c r="J13" s="251" t="s">
        <v>343</v>
      </c>
      <c r="K13" s="252" t="s">
        <v>343</v>
      </c>
      <c r="L13" s="253">
        <v>1122504</v>
      </c>
      <c r="M13" s="254">
        <v>209886</v>
      </c>
      <c r="N13" s="251" t="s">
        <v>343</v>
      </c>
      <c r="O13" s="249">
        <v>962.102225625329</v>
      </c>
      <c r="P13" s="251" t="s">
        <v>343</v>
      </c>
      <c r="Q13" s="249">
        <v>5152.679277817795</v>
      </c>
      <c r="R13" s="251" t="s">
        <v>343</v>
      </c>
      <c r="S13" s="249">
        <v>1122504</v>
      </c>
      <c r="T13" s="255">
        <v>1122504</v>
      </c>
      <c r="U13" s="252" t="s">
        <v>343</v>
      </c>
      <c r="V13" s="251" t="s">
        <v>343</v>
      </c>
      <c r="W13" s="235" t="s">
        <v>4</v>
      </c>
      <c r="X13" s="236" t="s">
        <v>194</v>
      </c>
    </row>
    <row r="14" spans="1:24" ht="28.5" customHeight="1">
      <c r="A14" s="226" t="s">
        <v>5</v>
      </c>
      <c r="B14" s="227" t="s">
        <v>195</v>
      </c>
      <c r="C14" s="249">
        <v>8781972.798228439</v>
      </c>
      <c r="D14" s="250" t="s">
        <v>343</v>
      </c>
      <c r="E14" s="249">
        <v>1777058.8552529411</v>
      </c>
      <c r="F14" s="251" t="s">
        <v>343</v>
      </c>
      <c r="G14" s="249">
        <v>15718</v>
      </c>
      <c r="H14" s="251" t="s">
        <v>343</v>
      </c>
      <c r="I14" s="252" t="s">
        <v>343</v>
      </c>
      <c r="J14" s="251" t="s">
        <v>343</v>
      </c>
      <c r="K14" s="252" t="s">
        <v>343</v>
      </c>
      <c r="L14" s="251" t="s">
        <v>343</v>
      </c>
      <c r="M14" s="254">
        <v>89078.056</v>
      </c>
      <c r="N14" s="253">
        <v>11503246</v>
      </c>
      <c r="O14" s="249">
        <v>323649.73600000003</v>
      </c>
      <c r="P14" s="251" t="s">
        <v>343</v>
      </c>
      <c r="Q14" s="249">
        <v>304045.5545186207</v>
      </c>
      <c r="R14" s="251" t="s">
        <v>343</v>
      </c>
      <c r="S14" s="249">
        <v>11291523</v>
      </c>
      <c r="T14" s="253">
        <v>11503246</v>
      </c>
      <c r="U14" s="249">
        <v>211723</v>
      </c>
      <c r="V14" s="251" t="s">
        <v>343</v>
      </c>
      <c r="W14" s="237" t="s">
        <v>5</v>
      </c>
      <c r="X14" s="236" t="s">
        <v>196</v>
      </c>
    </row>
    <row r="15" spans="1:24" ht="28.5" customHeight="1">
      <c r="A15" s="226" t="s">
        <v>6</v>
      </c>
      <c r="B15" s="227" t="s">
        <v>197</v>
      </c>
      <c r="C15" s="249">
        <v>13484686.072714891</v>
      </c>
      <c r="D15" s="250" t="s">
        <v>343</v>
      </c>
      <c r="E15" s="249">
        <v>1896762.493142232</v>
      </c>
      <c r="F15" s="251" t="s">
        <v>343</v>
      </c>
      <c r="G15" s="249">
        <v>136517</v>
      </c>
      <c r="H15" s="251" t="s">
        <v>343</v>
      </c>
      <c r="I15" s="252" t="s">
        <v>343</v>
      </c>
      <c r="J15" s="251" t="s">
        <v>343</v>
      </c>
      <c r="K15" s="252" t="s">
        <v>343</v>
      </c>
      <c r="L15" s="251" t="s">
        <v>343</v>
      </c>
      <c r="M15" s="254">
        <v>877232.32</v>
      </c>
      <c r="N15" s="253">
        <v>20152387</v>
      </c>
      <c r="O15" s="249">
        <v>1349507.108</v>
      </c>
      <c r="P15" s="251" t="s">
        <v>343</v>
      </c>
      <c r="Q15" s="249">
        <v>726716.0061428774</v>
      </c>
      <c r="R15" s="251" t="s">
        <v>343</v>
      </c>
      <c r="S15" s="249">
        <v>18471421</v>
      </c>
      <c r="T15" s="253">
        <v>20152387</v>
      </c>
      <c r="U15" s="249">
        <v>1680966</v>
      </c>
      <c r="V15" s="251" t="s">
        <v>343</v>
      </c>
      <c r="W15" s="237" t="s">
        <v>6</v>
      </c>
      <c r="X15" s="236" t="s">
        <v>198</v>
      </c>
    </row>
    <row r="16" spans="1:24" ht="28.5" customHeight="1">
      <c r="A16" s="226" t="s">
        <v>7</v>
      </c>
      <c r="B16" s="227" t="s">
        <v>199</v>
      </c>
      <c r="C16" s="249">
        <v>1457642.5525100303</v>
      </c>
      <c r="D16" s="250" t="s">
        <v>343</v>
      </c>
      <c r="E16" s="249">
        <v>2356.2254899696427</v>
      </c>
      <c r="F16" s="251" t="s">
        <v>343</v>
      </c>
      <c r="G16" s="249">
        <v>352</v>
      </c>
      <c r="H16" s="251" t="s">
        <v>343</v>
      </c>
      <c r="I16" s="252" t="s">
        <v>343</v>
      </c>
      <c r="J16" s="251" t="s">
        <v>343</v>
      </c>
      <c r="K16" s="252" t="s">
        <v>343</v>
      </c>
      <c r="L16" s="251" t="s">
        <v>343</v>
      </c>
      <c r="M16" s="254">
        <v>823834</v>
      </c>
      <c r="N16" s="251" t="s">
        <v>343</v>
      </c>
      <c r="O16" s="249">
        <v>46470.709</v>
      </c>
      <c r="P16" s="251" t="s">
        <v>343</v>
      </c>
      <c r="Q16" s="249">
        <v>22793.513</v>
      </c>
      <c r="R16" s="251" t="s">
        <v>343</v>
      </c>
      <c r="S16" s="249">
        <v>2353448.9999999995</v>
      </c>
      <c r="T16" s="251" t="s">
        <v>343</v>
      </c>
      <c r="U16" s="252" t="s">
        <v>343</v>
      </c>
      <c r="V16" s="253">
        <v>2353449</v>
      </c>
      <c r="W16" s="237" t="s">
        <v>7</v>
      </c>
      <c r="X16" s="236" t="s">
        <v>200</v>
      </c>
    </row>
    <row r="17" spans="1:24" ht="28.5" customHeight="1">
      <c r="A17" s="226" t="s">
        <v>8</v>
      </c>
      <c r="B17" s="227" t="s">
        <v>12</v>
      </c>
      <c r="C17" s="252" t="s">
        <v>343</v>
      </c>
      <c r="D17" s="250" t="s">
        <v>343</v>
      </c>
      <c r="E17" s="252" t="s">
        <v>343</v>
      </c>
      <c r="F17" s="251" t="s">
        <v>343</v>
      </c>
      <c r="G17" s="252" t="s">
        <v>343</v>
      </c>
      <c r="H17" s="251" t="s">
        <v>343</v>
      </c>
      <c r="I17" s="249">
        <v>1005609</v>
      </c>
      <c r="J17" s="251" t="s">
        <v>343</v>
      </c>
      <c r="K17" s="252" t="s">
        <v>343</v>
      </c>
      <c r="L17" s="253">
        <v>233702</v>
      </c>
      <c r="M17" s="256" t="s">
        <v>343</v>
      </c>
      <c r="N17" s="253">
        <v>771907</v>
      </c>
      <c r="O17" s="252" t="s">
        <v>343</v>
      </c>
      <c r="P17" s="251" t="s">
        <v>343</v>
      </c>
      <c r="Q17" s="252" t="s">
        <v>343</v>
      </c>
      <c r="R17" s="251" t="s">
        <v>343</v>
      </c>
      <c r="S17" s="249">
        <v>1005609</v>
      </c>
      <c r="T17" s="253">
        <v>1005609</v>
      </c>
      <c r="U17" s="252" t="s">
        <v>343</v>
      </c>
      <c r="V17" s="251" t="s">
        <v>343</v>
      </c>
      <c r="W17" s="237" t="s">
        <v>8</v>
      </c>
      <c r="X17" s="236" t="s">
        <v>201</v>
      </c>
    </row>
    <row r="18" spans="1:24" ht="28.5" customHeight="1">
      <c r="A18" s="226" t="s">
        <v>9</v>
      </c>
      <c r="B18" s="227" t="s">
        <v>13</v>
      </c>
      <c r="C18" s="252" t="s">
        <v>343</v>
      </c>
      <c r="D18" s="250" t="s">
        <v>343</v>
      </c>
      <c r="E18" s="252" t="s">
        <v>343</v>
      </c>
      <c r="F18" s="251" t="s">
        <v>343</v>
      </c>
      <c r="G18" s="252" t="s">
        <v>343</v>
      </c>
      <c r="H18" s="251" t="s">
        <v>343</v>
      </c>
      <c r="I18" s="252" t="s">
        <v>343</v>
      </c>
      <c r="J18" s="251" t="s">
        <v>343</v>
      </c>
      <c r="K18" s="252" t="s">
        <v>343</v>
      </c>
      <c r="L18" s="253">
        <v>1185483</v>
      </c>
      <c r="M18" s="254">
        <v>1185483</v>
      </c>
      <c r="N18" s="251" t="s">
        <v>343</v>
      </c>
      <c r="O18" s="252" t="s">
        <v>343</v>
      </c>
      <c r="P18" s="251" t="s">
        <v>343</v>
      </c>
      <c r="Q18" s="252" t="s">
        <v>343</v>
      </c>
      <c r="R18" s="251" t="s">
        <v>343</v>
      </c>
      <c r="S18" s="249">
        <v>1185483</v>
      </c>
      <c r="T18" s="253">
        <v>1185483</v>
      </c>
      <c r="U18" s="252" t="s">
        <v>343</v>
      </c>
      <c r="V18" s="251" t="s">
        <v>343</v>
      </c>
      <c r="W18" s="237" t="s">
        <v>9</v>
      </c>
      <c r="X18" s="236" t="s">
        <v>202</v>
      </c>
    </row>
    <row r="19" spans="1:24" ht="28.5" customHeight="1">
      <c r="A19" s="226" t="s">
        <v>20</v>
      </c>
      <c r="B19" s="227" t="s">
        <v>14</v>
      </c>
      <c r="C19" s="252" t="s">
        <v>343</v>
      </c>
      <c r="D19" s="250" t="s">
        <v>343</v>
      </c>
      <c r="E19" s="252" t="s">
        <v>343</v>
      </c>
      <c r="F19" s="251" t="s">
        <v>343</v>
      </c>
      <c r="G19" s="252" t="s">
        <v>343</v>
      </c>
      <c r="H19" s="251" t="s">
        <v>343</v>
      </c>
      <c r="I19" s="252" t="s">
        <v>343</v>
      </c>
      <c r="J19" s="251" t="s">
        <v>343</v>
      </c>
      <c r="K19" s="252" t="s">
        <v>343</v>
      </c>
      <c r="L19" s="253">
        <v>2179545</v>
      </c>
      <c r="M19" s="254">
        <v>2166426</v>
      </c>
      <c r="N19" s="251" t="s">
        <v>343</v>
      </c>
      <c r="O19" s="249">
        <v>12154</v>
      </c>
      <c r="P19" s="251" t="s">
        <v>343</v>
      </c>
      <c r="Q19" s="249">
        <v>965</v>
      </c>
      <c r="R19" s="251" t="s">
        <v>343</v>
      </c>
      <c r="S19" s="249">
        <v>2179545</v>
      </c>
      <c r="T19" s="253">
        <v>2179545</v>
      </c>
      <c r="U19" s="252" t="s">
        <v>343</v>
      </c>
      <c r="V19" s="251" t="s">
        <v>343</v>
      </c>
      <c r="W19" s="237" t="s">
        <v>20</v>
      </c>
      <c r="X19" s="236" t="s">
        <v>93</v>
      </c>
    </row>
    <row r="20" spans="1:24" ht="28.5" customHeight="1">
      <c r="A20" s="226" t="s">
        <v>21</v>
      </c>
      <c r="B20" s="227" t="s">
        <v>203</v>
      </c>
      <c r="C20" s="252" t="s">
        <v>343</v>
      </c>
      <c r="D20" s="250" t="s">
        <v>343</v>
      </c>
      <c r="E20" s="252" t="s">
        <v>343</v>
      </c>
      <c r="F20" s="251" t="s">
        <v>343</v>
      </c>
      <c r="G20" s="252" t="s">
        <v>343</v>
      </c>
      <c r="H20" s="251" t="s">
        <v>343</v>
      </c>
      <c r="I20" s="252" t="s">
        <v>343</v>
      </c>
      <c r="J20" s="251" t="s">
        <v>343</v>
      </c>
      <c r="K20" s="252" t="s">
        <v>343</v>
      </c>
      <c r="L20" s="253">
        <v>5928485</v>
      </c>
      <c r="M20" s="254">
        <v>5786685</v>
      </c>
      <c r="N20" s="251" t="s">
        <v>343</v>
      </c>
      <c r="O20" s="249">
        <v>88800</v>
      </c>
      <c r="P20" s="251" t="s">
        <v>343</v>
      </c>
      <c r="Q20" s="249">
        <v>53000</v>
      </c>
      <c r="R20" s="251" t="s">
        <v>343</v>
      </c>
      <c r="S20" s="249">
        <v>5928485</v>
      </c>
      <c r="T20" s="253">
        <v>5928485</v>
      </c>
      <c r="U20" s="252" t="s">
        <v>343</v>
      </c>
      <c r="V20" s="251" t="s">
        <v>343</v>
      </c>
      <c r="W20" s="237" t="s">
        <v>21</v>
      </c>
      <c r="X20" s="236" t="s">
        <v>204</v>
      </c>
    </row>
    <row r="21" spans="1:24" ht="28.5" customHeight="1">
      <c r="A21" s="226" t="s">
        <v>22</v>
      </c>
      <c r="B21" s="227" t="s">
        <v>15</v>
      </c>
      <c r="C21" s="252" t="s">
        <v>343</v>
      </c>
      <c r="D21" s="250" t="s">
        <v>343</v>
      </c>
      <c r="E21" s="252" t="s">
        <v>343</v>
      </c>
      <c r="F21" s="251" t="s">
        <v>343</v>
      </c>
      <c r="G21" s="252" t="s">
        <v>343</v>
      </c>
      <c r="H21" s="251" t="s">
        <v>343</v>
      </c>
      <c r="I21" s="252" t="s">
        <v>343</v>
      </c>
      <c r="J21" s="251" t="s">
        <v>343</v>
      </c>
      <c r="K21" s="249">
        <v>619440</v>
      </c>
      <c r="L21" s="251" t="s">
        <v>343</v>
      </c>
      <c r="M21" s="256" t="s">
        <v>343</v>
      </c>
      <c r="N21" s="253">
        <v>619440</v>
      </c>
      <c r="O21" s="252" t="s">
        <v>343</v>
      </c>
      <c r="P21" s="251" t="s">
        <v>343</v>
      </c>
      <c r="Q21" s="252" t="s">
        <v>343</v>
      </c>
      <c r="R21" s="251" t="s">
        <v>343</v>
      </c>
      <c r="S21" s="249">
        <v>619440</v>
      </c>
      <c r="T21" s="253">
        <v>619440</v>
      </c>
      <c r="U21" s="252" t="s">
        <v>343</v>
      </c>
      <c r="V21" s="251" t="s">
        <v>343</v>
      </c>
      <c r="W21" s="237" t="s">
        <v>22</v>
      </c>
      <c r="X21" s="236" t="s">
        <v>205</v>
      </c>
    </row>
    <row r="22" spans="1:24" ht="28.5" customHeight="1">
      <c r="A22" s="226" t="s">
        <v>27</v>
      </c>
      <c r="B22" s="227" t="s">
        <v>16</v>
      </c>
      <c r="C22" s="252" t="s">
        <v>343</v>
      </c>
      <c r="D22" s="250" t="s">
        <v>343</v>
      </c>
      <c r="E22" s="252" t="s">
        <v>343</v>
      </c>
      <c r="F22" s="251" t="s">
        <v>343</v>
      </c>
      <c r="G22" s="252" t="s">
        <v>343</v>
      </c>
      <c r="H22" s="251" t="s">
        <v>343</v>
      </c>
      <c r="I22" s="252" t="s">
        <v>343</v>
      </c>
      <c r="J22" s="251" t="s">
        <v>343</v>
      </c>
      <c r="K22" s="252" t="s">
        <v>343</v>
      </c>
      <c r="L22" s="251" t="s">
        <v>343</v>
      </c>
      <c r="M22" s="254">
        <v>25440</v>
      </c>
      <c r="N22" s="253">
        <v>1380</v>
      </c>
      <c r="O22" s="252" t="s">
        <v>343</v>
      </c>
      <c r="P22" s="251" t="s">
        <v>343</v>
      </c>
      <c r="Q22" s="249">
        <v>1380</v>
      </c>
      <c r="R22" s="253">
        <v>25440</v>
      </c>
      <c r="S22" s="249">
        <v>26820</v>
      </c>
      <c r="T22" s="253">
        <v>26820</v>
      </c>
      <c r="U22" s="252" t="s">
        <v>343</v>
      </c>
      <c r="V22" s="251" t="s">
        <v>343</v>
      </c>
      <c r="W22" s="237" t="s">
        <v>27</v>
      </c>
      <c r="X22" s="236" t="s">
        <v>206</v>
      </c>
    </row>
    <row r="23" spans="1:24" ht="28.5" customHeight="1">
      <c r="A23" s="226" t="s">
        <v>28</v>
      </c>
      <c r="B23" s="227" t="s">
        <v>18</v>
      </c>
      <c r="C23" s="252" t="s">
        <v>343</v>
      </c>
      <c r="D23" s="257">
        <v>10662069.888242329</v>
      </c>
      <c r="E23" s="252" t="s">
        <v>343</v>
      </c>
      <c r="F23" s="253">
        <v>6838443.079766011</v>
      </c>
      <c r="G23" s="252" t="s">
        <v>343</v>
      </c>
      <c r="H23" s="253">
        <v>743639</v>
      </c>
      <c r="I23" s="252" t="s">
        <v>343</v>
      </c>
      <c r="J23" s="253">
        <v>1501414</v>
      </c>
      <c r="K23" s="252" t="s">
        <v>343</v>
      </c>
      <c r="L23" s="251" t="s">
        <v>343</v>
      </c>
      <c r="M23" s="254">
        <v>21040081</v>
      </c>
      <c r="N23" s="253">
        <v>1529</v>
      </c>
      <c r="O23" s="249">
        <v>1219097.7507082087</v>
      </c>
      <c r="P23" s="253">
        <v>196633.5499589417</v>
      </c>
      <c r="Q23" s="249">
        <v>451228.0410328647</v>
      </c>
      <c r="R23" s="253">
        <v>540664.6216232905</v>
      </c>
      <c r="S23" s="249">
        <v>22710406.791741073</v>
      </c>
      <c r="T23" s="253">
        <v>20484393.13959057</v>
      </c>
      <c r="U23" s="252" t="s">
        <v>343</v>
      </c>
      <c r="V23" s="253">
        <v>2226013.6521505006</v>
      </c>
      <c r="W23" s="237" t="s">
        <v>28</v>
      </c>
      <c r="X23" s="236" t="s">
        <v>207</v>
      </c>
    </row>
    <row r="24" spans="1:24" ht="28.5" customHeight="1">
      <c r="A24" s="226" t="s">
        <v>29</v>
      </c>
      <c r="B24" s="227" t="s">
        <v>208</v>
      </c>
      <c r="C24" s="249">
        <v>417284.9531753259</v>
      </c>
      <c r="D24" s="250" t="s">
        <v>343</v>
      </c>
      <c r="E24" s="249">
        <v>101846.37374433446</v>
      </c>
      <c r="F24" s="251" t="s">
        <v>343</v>
      </c>
      <c r="G24" s="249">
        <v>370</v>
      </c>
      <c r="H24" s="251" t="s">
        <v>343</v>
      </c>
      <c r="I24" s="252" t="s">
        <v>343</v>
      </c>
      <c r="J24" s="251" t="s">
        <v>343</v>
      </c>
      <c r="K24" s="252" t="s">
        <v>343</v>
      </c>
      <c r="L24" s="251" t="s">
        <v>343</v>
      </c>
      <c r="M24" s="254">
        <v>30606.388</v>
      </c>
      <c r="N24" s="253">
        <v>328928</v>
      </c>
      <c r="O24" s="249">
        <v>149306.941</v>
      </c>
      <c r="P24" s="251" t="s">
        <v>343</v>
      </c>
      <c r="Q24" s="249">
        <v>348981.6810277519</v>
      </c>
      <c r="R24" s="253">
        <v>734848.3369474123</v>
      </c>
      <c r="S24" s="249">
        <v>1048396.3369474122</v>
      </c>
      <c r="T24" s="253">
        <v>1063776.3369474122</v>
      </c>
      <c r="U24" s="249">
        <v>15380</v>
      </c>
      <c r="V24" s="251" t="s">
        <v>343</v>
      </c>
      <c r="W24" s="237" t="s">
        <v>29</v>
      </c>
      <c r="X24" s="236" t="s">
        <v>209</v>
      </c>
    </row>
    <row r="25" spans="1:24" ht="28.5" customHeight="1">
      <c r="A25" s="226" t="s">
        <v>30</v>
      </c>
      <c r="B25" s="227" t="s">
        <v>46</v>
      </c>
      <c r="C25" s="249">
        <v>60129.96974504092</v>
      </c>
      <c r="D25" s="257">
        <v>140655.85166721212</v>
      </c>
      <c r="E25" s="249">
        <v>299874.2430402684</v>
      </c>
      <c r="F25" s="253">
        <v>691806.0193703106</v>
      </c>
      <c r="G25" s="252" t="s">
        <v>343</v>
      </c>
      <c r="H25" s="253">
        <v>200581</v>
      </c>
      <c r="I25" s="249">
        <v>432836.9</v>
      </c>
      <c r="J25" s="253">
        <v>65629.5477806126</v>
      </c>
      <c r="K25" s="252" t="s">
        <v>343</v>
      </c>
      <c r="L25" s="251" t="s">
        <v>343</v>
      </c>
      <c r="M25" s="256" t="s">
        <v>343</v>
      </c>
      <c r="N25" s="253">
        <v>268201</v>
      </c>
      <c r="O25" s="252" t="s">
        <v>343</v>
      </c>
      <c r="P25" s="251" t="s">
        <v>343</v>
      </c>
      <c r="Q25" s="252" t="s">
        <v>343</v>
      </c>
      <c r="R25" s="253">
        <v>18565.096385785306</v>
      </c>
      <c r="S25" s="249">
        <v>792841.1127853093</v>
      </c>
      <c r="T25" s="253">
        <v>1385438.5152039207</v>
      </c>
      <c r="U25" s="249">
        <v>693039</v>
      </c>
      <c r="V25" s="253">
        <v>100441.59758138879</v>
      </c>
      <c r="W25" s="237" t="s">
        <v>30</v>
      </c>
      <c r="X25" s="236" t="s">
        <v>210</v>
      </c>
    </row>
    <row r="26" spans="1:24" ht="28.5" customHeight="1">
      <c r="A26" s="226" t="s">
        <v>47</v>
      </c>
      <c r="B26" s="227" t="s">
        <v>49</v>
      </c>
      <c r="C26" s="249">
        <v>19685.43</v>
      </c>
      <c r="D26" s="250" t="s">
        <v>343</v>
      </c>
      <c r="E26" s="249">
        <v>44532.510032220525</v>
      </c>
      <c r="F26" s="253">
        <v>349935.64482992433</v>
      </c>
      <c r="G26" s="252" t="s">
        <v>343</v>
      </c>
      <c r="H26" s="253">
        <v>149865</v>
      </c>
      <c r="I26" s="252" t="s">
        <v>343</v>
      </c>
      <c r="J26" s="251" t="s">
        <v>343</v>
      </c>
      <c r="K26" s="252" t="s">
        <v>343</v>
      </c>
      <c r="L26" s="251" t="s">
        <v>343</v>
      </c>
      <c r="M26" s="254">
        <v>102881.702773972</v>
      </c>
      <c r="N26" s="251" t="s">
        <v>343</v>
      </c>
      <c r="O26" s="249">
        <v>177348.62221035967</v>
      </c>
      <c r="P26" s="251" t="s">
        <v>343</v>
      </c>
      <c r="Q26" s="249">
        <v>311732.7349834477</v>
      </c>
      <c r="R26" s="253">
        <v>156380.35517007564</v>
      </c>
      <c r="S26" s="249">
        <v>656180.9999999999</v>
      </c>
      <c r="T26" s="253">
        <v>656181</v>
      </c>
      <c r="U26" s="252" t="s">
        <v>343</v>
      </c>
      <c r="V26" s="251" t="s">
        <v>343</v>
      </c>
      <c r="W26" s="237" t="s">
        <v>47</v>
      </c>
      <c r="X26" s="236" t="s">
        <v>211</v>
      </c>
    </row>
    <row r="27" spans="1:24" ht="28.5" customHeight="1">
      <c r="A27" s="226" t="s">
        <v>48</v>
      </c>
      <c r="B27" s="227" t="s">
        <v>19</v>
      </c>
      <c r="C27" s="249">
        <v>64463.476</v>
      </c>
      <c r="D27" s="250" t="s">
        <v>343</v>
      </c>
      <c r="E27" s="249">
        <v>1322.5436599661655</v>
      </c>
      <c r="F27" s="251" t="s">
        <v>343</v>
      </c>
      <c r="G27" s="249">
        <v>437.4527970174713</v>
      </c>
      <c r="H27" s="251" t="s">
        <v>343</v>
      </c>
      <c r="I27" s="249">
        <v>1802</v>
      </c>
      <c r="J27" s="253">
        <v>4185940</v>
      </c>
      <c r="K27" s="252" t="s">
        <v>343</v>
      </c>
      <c r="L27" s="251" t="s">
        <v>343</v>
      </c>
      <c r="M27" s="254">
        <v>1836494.7866754772</v>
      </c>
      <c r="N27" s="251" t="s">
        <v>343</v>
      </c>
      <c r="O27" s="249">
        <v>1891276.1767316656</v>
      </c>
      <c r="P27" s="251" t="s">
        <v>343</v>
      </c>
      <c r="Q27" s="249">
        <v>266201.5641358728</v>
      </c>
      <c r="R27" s="251" t="s">
        <v>343</v>
      </c>
      <c r="S27" s="249">
        <v>4061997.999999999</v>
      </c>
      <c r="T27" s="253">
        <v>4185940</v>
      </c>
      <c r="U27" s="249">
        <v>123942</v>
      </c>
      <c r="V27" s="251" t="s">
        <v>343</v>
      </c>
      <c r="W27" s="237" t="s">
        <v>48</v>
      </c>
      <c r="X27" s="236" t="s">
        <v>212</v>
      </c>
    </row>
    <row r="28" spans="1:24" ht="28.5" customHeight="1">
      <c r="A28" s="226" t="s">
        <v>31</v>
      </c>
      <c r="B28" s="227" t="s">
        <v>50</v>
      </c>
      <c r="C28" s="249">
        <v>75037.974</v>
      </c>
      <c r="D28" s="250" t="s">
        <v>343</v>
      </c>
      <c r="E28" s="249">
        <v>35359.84349681254</v>
      </c>
      <c r="F28" s="253">
        <v>557889.4118187974</v>
      </c>
      <c r="G28" s="249">
        <v>9178.045249912133</v>
      </c>
      <c r="H28" s="253">
        <v>367325</v>
      </c>
      <c r="I28" s="252" t="s">
        <v>343</v>
      </c>
      <c r="J28" s="251" t="s">
        <v>343</v>
      </c>
      <c r="K28" s="252" t="s">
        <v>343</v>
      </c>
      <c r="L28" s="251" t="s">
        <v>343</v>
      </c>
      <c r="M28" s="254">
        <v>340699.45489126444</v>
      </c>
      <c r="N28" s="251" t="s">
        <v>343</v>
      </c>
      <c r="O28" s="249">
        <v>402131.55435761553</v>
      </c>
      <c r="P28" s="251" t="s">
        <v>343</v>
      </c>
      <c r="Q28" s="249">
        <v>267453.1280043956</v>
      </c>
      <c r="R28" s="253">
        <v>211724.58818120265</v>
      </c>
      <c r="S28" s="249">
        <v>1129860.0000000002</v>
      </c>
      <c r="T28" s="253">
        <v>1136939</v>
      </c>
      <c r="U28" s="249">
        <v>7079</v>
      </c>
      <c r="V28" s="251" t="s">
        <v>343</v>
      </c>
      <c r="W28" s="237" t="s">
        <v>31</v>
      </c>
      <c r="X28" s="236" t="s">
        <v>213</v>
      </c>
    </row>
    <row r="29" spans="1:24" ht="28.5" customHeight="1">
      <c r="A29" s="226" t="s">
        <v>32</v>
      </c>
      <c r="B29" s="227" t="s">
        <v>17</v>
      </c>
      <c r="C29" s="249">
        <v>95290.22005914665</v>
      </c>
      <c r="D29" s="250" t="s">
        <v>343</v>
      </c>
      <c r="E29" s="249">
        <v>9150.47047385328</v>
      </c>
      <c r="F29" s="251" t="s">
        <v>343</v>
      </c>
      <c r="G29" s="249">
        <v>12168</v>
      </c>
      <c r="H29" s="251" t="s">
        <v>343</v>
      </c>
      <c r="I29" s="249">
        <v>47</v>
      </c>
      <c r="J29" s="251" t="s">
        <v>343</v>
      </c>
      <c r="K29" s="252" t="s">
        <v>343</v>
      </c>
      <c r="L29" s="251" t="s">
        <v>343</v>
      </c>
      <c r="M29" s="254">
        <v>74375</v>
      </c>
      <c r="N29" s="253">
        <v>812450</v>
      </c>
      <c r="O29" s="249">
        <v>541203.462</v>
      </c>
      <c r="P29" s="251" t="s">
        <v>343</v>
      </c>
      <c r="Q29" s="249">
        <v>80215.84746699999</v>
      </c>
      <c r="R29" s="251" t="s">
        <v>343</v>
      </c>
      <c r="S29" s="249">
        <v>812450</v>
      </c>
      <c r="T29" s="253">
        <v>812450</v>
      </c>
      <c r="U29" s="252" t="s">
        <v>343</v>
      </c>
      <c r="V29" s="251" t="s">
        <v>343</v>
      </c>
      <c r="W29" s="237" t="s">
        <v>32</v>
      </c>
      <c r="X29" s="236" t="s">
        <v>214</v>
      </c>
    </row>
    <row r="30" spans="1:24" ht="28.5" customHeight="1">
      <c r="A30" s="226" t="s">
        <v>33</v>
      </c>
      <c r="B30" s="227" t="s">
        <v>45</v>
      </c>
      <c r="C30" s="249">
        <v>1060034.776313554</v>
      </c>
      <c r="D30" s="250" t="s">
        <v>343</v>
      </c>
      <c r="E30" s="249">
        <v>524816.9237905166</v>
      </c>
      <c r="F30" s="251" t="s">
        <v>343</v>
      </c>
      <c r="G30" s="249">
        <v>19251.592733</v>
      </c>
      <c r="H30" s="251" t="s">
        <v>343</v>
      </c>
      <c r="I30" s="249">
        <v>10144.2028640635</v>
      </c>
      <c r="J30" s="251" t="s">
        <v>343</v>
      </c>
      <c r="K30" s="252" t="s">
        <v>343</v>
      </c>
      <c r="L30" s="251" t="s">
        <v>343</v>
      </c>
      <c r="M30" s="254">
        <v>23176.517481781506</v>
      </c>
      <c r="N30" s="253">
        <v>1954.189</v>
      </c>
      <c r="O30" s="249">
        <v>300703.3024513848</v>
      </c>
      <c r="P30" s="251" t="s">
        <v>343</v>
      </c>
      <c r="Q30" s="249">
        <v>52204.211275428504</v>
      </c>
      <c r="R30" s="253">
        <v>2000376</v>
      </c>
      <c r="S30" s="249">
        <v>1990331.5269097288</v>
      </c>
      <c r="T30" s="253">
        <v>2002330.189</v>
      </c>
      <c r="U30" s="249">
        <v>11998.662090271331</v>
      </c>
      <c r="V30" s="251" t="s">
        <v>343</v>
      </c>
      <c r="W30" s="237" t="s">
        <v>33</v>
      </c>
      <c r="X30" s="236" t="s">
        <v>215</v>
      </c>
    </row>
    <row r="31" spans="1:24" ht="28.5" customHeight="1">
      <c r="A31" s="226" t="s">
        <v>34</v>
      </c>
      <c r="B31" s="227" t="s">
        <v>51</v>
      </c>
      <c r="C31" s="249">
        <v>8742929.917949792</v>
      </c>
      <c r="D31" s="250" t="s">
        <v>343</v>
      </c>
      <c r="E31" s="249">
        <v>3025973.056597705</v>
      </c>
      <c r="F31" s="253">
        <v>20196256</v>
      </c>
      <c r="G31" s="249">
        <v>5540.670998355415</v>
      </c>
      <c r="H31" s="251" t="s">
        <v>343</v>
      </c>
      <c r="I31" s="249">
        <v>599347.5233538321</v>
      </c>
      <c r="J31" s="251" t="s">
        <v>343</v>
      </c>
      <c r="K31" s="252" t="s">
        <v>343</v>
      </c>
      <c r="L31" s="251" t="s">
        <v>343</v>
      </c>
      <c r="M31" s="254">
        <v>318259.28045720357</v>
      </c>
      <c r="N31" s="253">
        <v>362960</v>
      </c>
      <c r="O31" s="249">
        <v>788741.6209704722</v>
      </c>
      <c r="P31" s="253">
        <v>94318</v>
      </c>
      <c r="Q31" s="249">
        <v>2760935.9296726366</v>
      </c>
      <c r="R31" s="253">
        <v>2447217</v>
      </c>
      <c r="S31" s="249">
        <v>16241727.999999998</v>
      </c>
      <c r="T31" s="253">
        <v>23100751</v>
      </c>
      <c r="U31" s="249">
        <v>6859023</v>
      </c>
      <c r="V31" s="251" t="s">
        <v>343</v>
      </c>
      <c r="W31" s="237" t="s">
        <v>34</v>
      </c>
      <c r="X31" s="236" t="s">
        <v>216</v>
      </c>
    </row>
    <row r="32" spans="1:24" ht="28.5" customHeight="1">
      <c r="A32" s="226" t="s">
        <v>35</v>
      </c>
      <c r="B32" s="227" t="s">
        <v>52</v>
      </c>
      <c r="C32" s="249">
        <v>5768262.728167508</v>
      </c>
      <c r="D32" s="250" t="s">
        <v>343</v>
      </c>
      <c r="E32" s="249">
        <v>2404815.3178384253</v>
      </c>
      <c r="F32" s="253">
        <v>7761793.021004938</v>
      </c>
      <c r="G32" s="249">
        <v>24897.12627883157</v>
      </c>
      <c r="H32" s="253">
        <v>2350794</v>
      </c>
      <c r="I32" s="249">
        <v>4021390.412210013</v>
      </c>
      <c r="J32" s="251" t="s">
        <v>343</v>
      </c>
      <c r="K32" s="249">
        <v>26660</v>
      </c>
      <c r="L32" s="253">
        <v>1223386</v>
      </c>
      <c r="M32" s="254">
        <v>269001.48934875947</v>
      </c>
      <c r="N32" s="253">
        <v>1828988</v>
      </c>
      <c r="O32" s="249">
        <v>55687.14521838522</v>
      </c>
      <c r="P32" s="253">
        <v>420471.0762452106</v>
      </c>
      <c r="Q32" s="249">
        <v>2269054.439554694</v>
      </c>
      <c r="R32" s="253">
        <v>2433425.5613664673</v>
      </c>
      <c r="S32" s="249">
        <v>14839768.658616617</v>
      </c>
      <c r="T32" s="253">
        <v>16018857.658616615</v>
      </c>
      <c r="U32" s="249">
        <v>1179089</v>
      </c>
      <c r="V32" s="251" t="s">
        <v>343</v>
      </c>
      <c r="W32" s="237" t="s">
        <v>35</v>
      </c>
      <c r="X32" s="236" t="s">
        <v>217</v>
      </c>
    </row>
    <row r="33" spans="1:24" ht="28.5" customHeight="1">
      <c r="A33" s="226" t="s">
        <v>36</v>
      </c>
      <c r="B33" s="227" t="s">
        <v>11</v>
      </c>
      <c r="C33" s="249">
        <v>8973000</v>
      </c>
      <c r="D33" s="250" t="s">
        <v>343</v>
      </c>
      <c r="E33" s="252" t="s">
        <v>343</v>
      </c>
      <c r="F33" s="251" t="s">
        <v>343</v>
      </c>
      <c r="G33" s="252" t="s">
        <v>343</v>
      </c>
      <c r="H33" s="251" t="s">
        <v>343</v>
      </c>
      <c r="I33" s="252" t="s">
        <v>343</v>
      </c>
      <c r="J33" s="251" t="s">
        <v>343</v>
      </c>
      <c r="K33" s="252" t="s">
        <v>343</v>
      </c>
      <c r="L33" s="251" t="s">
        <v>343</v>
      </c>
      <c r="M33" s="256" t="s">
        <v>343</v>
      </c>
      <c r="N33" s="251" t="s">
        <v>343</v>
      </c>
      <c r="O33" s="252" t="s">
        <v>343</v>
      </c>
      <c r="P33" s="253">
        <v>8973000</v>
      </c>
      <c r="Q33" s="252" t="s">
        <v>343</v>
      </c>
      <c r="R33" s="251" t="s">
        <v>343</v>
      </c>
      <c r="S33" s="249">
        <v>8973000</v>
      </c>
      <c r="T33" s="253">
        <v>8973000</v>
      </c>
      <c r="U33" s="252" t="s">
        <v>343</v>
      </c>
      <c r="V33" s="251" t="s">
        <v>343</v>
      </c>
      <c r="W33" s="237" t="s">
        <v>36</v>
      </c>
      <c r="X33" s="236" t="s">
        <v>218</v>
      </c>
    </row>
    <row r="34" spans="1:24" ht="28.5" customHeight="1">
      <c r="A34" s="226" t="s">
        <v>37</v>
      </c>
      <c r="B34" s="227" t="s">
        <v>53</v>
      </c>
      <c r="C34" s="249">
        <v>1487669</v>
      </c>
      <c r="D34" s="250" t="s">
        <v>343</v>
      </c>
      <c r="E34" s="252" t="s">
        <v>343</v>
      </c>
      <c r="F34" s="251" t="s">
        <v>343</v>
      </c>
      <c r="G34" s="252" t="s">
        <v>343</v>
      </c>
      <c r="H34" s="251" t="s">
        <v>343</v>
      </c>
      <c r="I34" s="252" t="s">
        <v>343</v>
      </c>
      <c r="J34" s="251" t="s">
        <v>343</v>
      </c>
      <c r="K34" s="252" t="s">
        <v>343</v>
      </c>
      <c r="L34" s="251" t="s">
        <v>343</v>
      </c>
      <c r="M34" s="256" t="s">
        <v>343</v>
      </c>
      <c r="N34" s="251" t="s">
        <v>343</v>
      </c>
      <c r="O34" s="252" t="s">
        <v>343</v>
      </c>
      <c r="P34" s="253">
        <v>1487669</v>
      </c>
      <c r="Q34" s="252" t="s">
        <v>343</v>
      </c>
      <c r="R34" s="251" t="s">
        <v>343</v>
      </c>
      <c r="S34" s="249">
        <v>1487669</v>
      </c>
      <c r="T34" s="253">
        <v>1487669</v>
      </c>
      <c r="U34" s="252" t="s">
        <v>343</v>
      </c>
      <c r="V34" s="251" t="s">
        <v>343</v>
      </c>
      <c r="W34" s="237" t="s">
        <v>37</v>
      </c>
      <c r="X34" s="236" t="s">
        <v>219</v>
      </c>
    </row>
    <row r="35" spans="1:24" ht="28.5" customHeight="1">
      <c r="A35" s="226" t="s">
        <v>38</v>
      </c>
      <c r="B35" s="227" t="s">
        <v>92</v>
      </c>
      <c r="C35" s="249">
        <v>2595493.3683172576</v>
      </c>
      <c r="D35" s="257">
        <v>323663.51361060987</v>
      </c>
      <c r="E35" s="249">
        <v>7572498.473553966</v>
      </c>
      <c r="F35" s="253">
        <v>8949068.99835126</v>
      </c>
      <c r="G35" s="249">
        <v>149342</v>
      </c>
      <c r="H35" s="253">
        <v>308065</v>
      </c>
      <c r="I35" s="252" t="s">
        <v>343</v>
      </c>
      <c r="J35" s="251" t="s">
        <v>343</v>
      </c>
      <c r="K35" s="252" t="s">
        <v>343</v>
      </c>
      <c r="L35" s="251" t="s">
        <v>343</v>
      </c>
      <c r="M35" s="256" t="s">
        <v>343</v>
      </c>
      <c r="N35" s="251" t="s">
        <v>343</v>
      </c>
      <c r="O35" s="252" t="s">
        <v>343</v>
      </c>
      <c r="P35" s="251" t="s">
        <v>343</v>
      </c>
      <c r="Q35" s="252" t="s">
        <v>343</v>
      </c>
      <c r="R35" s="251" t="s">
        <v>343</v>
      </c>
      <c r="S35" s="249">
        <v>10317333.841871224</v>
      </c>
      <c r="T35" s="253">
        <v>9580797.51196187</v>
      </c>
      <c r="U35" s="249">
        <v>1983093.2902162662</v>
      </c>
      <c r="V35" s="253">
        <v>2719629.6201256206</v>
      </c>
      <c r="W35" s="237" t="s">
        <v>38</v>
      </c>
      <c r="X35" s="236" t="s">
        <v>220</v>
      </c>
    </row>
    <row r="36" spans="1:24" ht="28.5" customHeight="1">
      <c r="A36" s="226" t="s">
        <v>42</v>
      </c>
      <c r="B36" s="227" t="s">
        <v>60</v>
      </c>
      <c r="C36" s="249">
        <v>1781780.7271697442</v>
      </c>
      <c r="D36" s="250" t="s">
        <v>343</v>
      </c>
      <c r="E36" s="249">
        <v>3367732.6126581044</v>
      </c>
      <c r="F36" s="251" t="s">
        <v>343</v>
      </c>
      <c r="G36" s="249">
        <v>6638</v>
      </c>
      <c r="H36" s="251" t="s">
        <v>343</v>
      </c>
      <c r="I36" s="252" t="s">
        <v>343</v>
      </c>
      <c r="J36" s="251" t="s">
        <v>343</v>
      </c>
      <c r="K36" s="252" t="s">
        <v>343</v>
      </c>
      <c r="L36" s="251" t="s">
        <v>343</v>
      </c>
      <c r="M36" s="254">
        <v>97719</v>
      </c>
      <c r="N36" s="251" t="s">
        <v>343</v>
      </c>
      <c r="O36" s="249">
        <v>5499.162714384031</v>
      </c>
      <c r="P36" s="251" t="s">
        <v>343</v>
      </c>
      <c r="Q36" s="249">
        <v>98996.49745776784</v>
      </c>
      <c r="R36" s="251" t="s">
        <v>343</v>
      </c>
      <c r="S36" s="249">
        <v>5358366.000000001</v>
      </c>
      <c r="T36" s="251" t="s">
        <v>343</v>
      </c>
      <c r="U36" s="252" t="s">
        <v>343</v>
      </c>
      <c r="V36" s="253">
        <v>5358366</v>
      </c>
      <c r="W36" s="237" t="s">
        <v>42</v>
      </c>
      <c r="X36" s="236" t="s">
        <v>221</v>
      </c>
    </row>
    <row r="37" spans="1:24" ht="28.5" customHeight="1">
      <c r="A37" s="226" t="s">
        <v>43</v>
      </c>
      <c r="B37" s="240" t="s">
        <v>56</v>
      </c>
      <c r="C37" s="249">
        <v>2454470.385274643</v>
      </c>
      <c r="D37" s="250" t="s">
        <v>343</v>
      </c>
      <c r="E37" s="249">
        <v>58033.407103667145</v>
      </c>
      <c r="F37" s="253">
        <v>57756</v>
      </c>
      <c r="G37" s="249" t="s">
        <v>343</v>
      </c>
      <c r="H37" s="251" t="s">
        <v>343</v>
      </c>
      <c r="I37" s="252" t="s">
        <v>343</v>
      </c>
      <c r="J37" s="251" t="s">
        <v>343</v>
      </c>
      <c r="K37" s="252" t="s">
        <v>343</v>
      </c>
      <c r="L37" s="251" t="s">
        <v>343</v>
      </c>
      <c r="M37" s="254">
        <v>787831</v>
      </c>
      <c r="N37" s="253">
        <v>11679</v>
      </c>
      <c r="O37" s="249">
        <v>4031812.241</v>
      </c>
      <c r="P37" s="251" t="s">
        <v>343</v>
      </c>
      <c r="Q37" s="249">
        <v>471307.9666216893</v>
      </c>
      <c r="R37" s="253">
        <v>18437</v>
      </c>
      <c r="S37" s="249">
        <v>7803455</v>
      </c>
      <c r="T37" s="253">
        <v>87872</v>
      </c>
      <c r="U37" s="249">
        <v>44660</v>
      </c>
      <c r="V37" s="253">
        <v>7760243</v>
      </c>
      <c r="W37" s="237" t="s">
        <v>43</v>
      </c>
      <c r="X37" s="236" t="s">
        <v>222</v>
      </c>
    </row>
    <row r="38" spans="1:24" ht="28.5" customHeight="1">
      <c r="A38" s="226" t="s">
        <v>55</v>
      </c>
      <c r="B38" s="240" t="s">
        <v>61</v>
      </c>
      <c r="C38" s="252" t="s">
        <v>343</v>
      </c>
      <c r="D38" s="250" t="s">
        <v>343</v>
      </c>
      <c r="E38" s="252" t="s">
        <v>343</v>
      </c>
      <c r="F38" s="251" t="s">
        <v>343</v>
      </c>
      <c r="G38" s="252" t="s">
        <v>343</v>
      </c>
      <c r="H38" s="251" t="s">
        <v>343</v>
      </c>
      <c r="I38" s="252" t="s">
        <v>343</v>
      </c>
      <c r="J38" s="251" t="s">
        <v>343</v>
      </c>
      <c r="K38" s="249">
        <v>11357066</v>
      </c>
      <c r="L38" s="251" t="s">
        <v>343</v>
      </c>
      <c r="M38" s="256" t="s">
        <v>343</v>
      </c>
      <c r="N38" s="251" t="s">
        <v>343</v>
      </c>
      <c r="O38" s="252" t="s">
        <v>343</v>
      </c>
      <c r="P38" s="251" t="s">
        <v>343</v>
      </c>
      <c r="Q38" s="252" t="s">
        <v>343</v>
      </c>
      <c r="R38" s="251" t="s">
        <v>343</v>
      </c>
      <c r="S38" s="249">
        <v>11357066</v>
      </c>
      <c r="T38" s="251" t="s">
        <v>343</v>
      </c>
      <c r="U38" s="252" t="s">
        <v>343</v>
      </c>
      <c r="V38" s="253">
        <v>11357066</v>
      </c>
      <c r="W38" s="237" t="s">
        <v>55</v>
      </c>
      <c r="X38" s="236" t="s">
        <v>223</v>
      </c>
    </row>
    <row r="39" spans="1:24" s="15" customFormat="1" ht="28.5" customHeight="1">
      <c r="A39" s="226" t="s">
        <v>57</v>
      </c>
      <c r="B39" s="227" t="s">
        <v>224</v>
      </c>
      <c r="C39" s="249">
        <v>1842010.8553148434</v>
      </c>
      <c r="D39" s="250" t="s">
        <v>343</v>
      </c>
      <c r="E39" s="249" t="s">
        <v>343</v>
      </c>
      <c r="F39" s="253">
        <v>210172.7920612304</v>
      </c>
      <c r="G39" s="252" t="s">
        <v>343</v>
      </c>
      <c r="H39" s="253">
        <v>115588</v>
      </c>
      <c r="I39" s="252" t="s">
        <v>343</v>
      </c>
      <c r="J39" s="253">
        <v>159733.41221009067</v>
      </c>
      <c r="K39" s="249">
        <v>46903.27374643646</v>
      </c>
      <c r="L39" s="251" t="s">
        <v>343</v>
      </c>
      <c r="M39" s="254">
        <v>289948.686</v>
      </c>
      <c r="N39" s="251" t="s">
        <v>343</v>
      </c>
      <c r="O39" s="252" t="s">
        <v>343</v>
      </c>
      <c r="P39" s="253">
        <v>1226026.53584624</v>
      </c>
      <c r="Q39" s="252" t="s">
        <v>343</v>
      </c>
      <c r="R39" s="253">
        <v>454676.59876547684</v>
      </c>
      <c r="S39" s="249">
        <v>2178862.8150612796</v>
      </c>
      <c r="T39" s="253">
        <v>2166197.3388830377</v>
      </c>
      <c r="U39" s="249" t="s">
        <v>343</v>
      </c>
      <c r="V39" s="253">
        <v>12665.476178241952</v>
      </c>
      <c r="W39" s="237" t="s">
        <v>57</v>
      </c>
      <c r="X39" s="236" t="s">
        <v>225</v>
      </c>
    </row>
    <row r="40" spans="1:24" s="52" customFormat="1" ht="28.5" customHeight="1" thickBot="1">
      <c r="A40" s="241" t="s">
        <v>54</v>
      </c>
      <c r="B40" s="242"/>
      <c r="C40" s="258">
        <v>59890640.529876776</v>
      </c>
      <c r="D40" s="259">
        <v>11126389.253520152</v>
      </c>
      <c r="E40" s="258">
        <v>21299351.533318754</v>
      </c>
      <c r="F40" s="260">
        <v>45613120.96720248</v>
      </c>
      <c r="G40" s="258">
        <v>380797.88805711654</v>
      </c>
      <c r="H40" s="260">
        <v>4235857</v>
      </c>
      <c r="I40" s="258">
        <v>6071278.748544129</v>
      </c>
      <c r="J40" s="260">
        <v>5912716.9599907035</v>
      </c>
      <c r="K40" s="258">
        <v>12050069.273746436</v>
      </c>
      <c r="L40" s="260">
        <v>11873105</v>
      </c>
      <c r="M40" s="261">
        <v>36375138.681628466</v>
      </c>
      <c r="N40" s="260">
        <v>36665049.189</v>
      </c>
      <c r="O40" s="258">
        <v>11384351.634588104</v>
      </c>
      <c r="P40" s="260">
        <v>12398118.162050392</v>
      </c>
      <c r="Q40" s="258">
        <v>8492364.794172864</v>
      </c>
      <c r="R40" s="260">
        <v>9041755.15843971</v>
      </c>
      <c r="S40" s="258">
        <v>155943993.08393264</v>
      </c>
      <c r="T40" s="260">
        <v>136866111.69020343</v>
      </c>
      <c r="U40" s="258">
        <v>12809992.952306539</v>
      </c>
      <c r="V40" s="260">
        <v>31887874.346035752</v>
      </c>
      <c r="W40" s="247"/>
      <c r="X40" s="248" t="s">
        <v>140</v>
      </c>
    </row>
    <row r="41" ht="15" customHeight="1" thickTop="1">
      <c r="K41" s="15"/>
    </row>
  </sheetData>
  <sheetProtection/>
  <mergeCells count="13">
    <mergeCell ref="K7:R7"/>
    <mergeCell ref="K8:R8"/>
    <mergeCell ref="E7:H7"/>
    <mergeCell ref="G9:H9"/>
    <mergeCell ref="M9:N9"/>
    <mergeCell ref="O9:P9"/>
    <mergeCell ref="O10:P10"/>
    <mergeCell ref="W10:X10"/>
    <mergeCell ref="E8:H8"/>
    <mergeCell ref="S10:T10"/>
    <mergeCell ref="I10:J10"/>
    <mergeCell ref="M10:N10"/>
    <mergeCell ref="U10:V10"/>
  </mergeCells>
  <printOptions horizontalCentered="1"/>
  <pageMargins left="0.3937007874015748" right="0.3937007874015748" top="0.7874015748031497" bottom="0.5905511811023623" header="0.5905511811023623" footer="0.984251968503937"/>
  <pageSetup horizontalDpi="600" verticalDpi="600" orientation="portrait" paperSize="9" scale="60" r:id="rId1"/>
  <colBreaks count="1" manualBreakCount="1">
    <brk id="12" max="37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X41"/>
  <sheetViews>
    <sheetView showGridLines="0" tabSelected="1" zoomScale="60" zoomScaleNormal="60" zoomScaleSheetLayoutView="52" zoomScalePageLayoutView="0" workbookViewId="0" topLeftCell="A1">
      <selection activeCell="F20" sqref="F20"/>
    </sheetView>
  </sheetViews>
  <sheetFormatPr defaultColWidth="9" defaultRowHeight="15"/>
  <cols>
    <col min="1" max="1" width="3.09765625" style="12" customWidth="1"/>
    <col min="2" max="2" width="22.19921875" style="11" customWidth="1"/>
    <col min="3" max="6" width="11.796875" style="2" bestFit="1" customWidth="1"/>
    <col min="7" max="10" width="10.19921875" style="2" customWidth="1"/>
    <col min="11" max="11" width="11.796875" style="2" bestFit="1" customWidth="1"/>
    <col min="12" max="12" width="10.8984375" style="2" customWidth="1"/>
    <col min="13" max="13" width="10.796875" style="15" customWidth="1"/>
    <col min="14" max="14" width="11.19921875" style="15" customWidth="1"/>
    <col min="15" max="15" width="10.8984375" style="15" customWidth="1"/>
    <col min="16" max="16" width="10.796875" style="15" customWidth="1"/>
    <col min="17" max="18" width="10.59765625" style="15" bestFit="1" customWidth="1"/>
    <col min="19" max="20" width="12" style="2" customWidth="1"/>
    <col min="21" max="21" width="10.8984375" style="2" customWidth="1"/>
    <col min="22" max="22" width="11.09765625" style="2" customWidth="1"/>
    <col min="23" max="23" width="3.3984375" style="36" customWidth="1"/>
    <col min="24" max="24" width="30.3984375" style="2" customWidth="1"/>
    <col min="25" max="16384" width="9" style="2" customWidth="1"/>
  </cols>
  <sheetData>
    <row r="1" spans="1:24" ht="33" customHeight="1">
      <c r="A1" s="152"/>
      <c r="B1" s="153"/>
      <c r="C1" s="153"/>
      <c r="D1" s="153"/>
      <c r="E1" s="153"/>
      <c r="F1" s="153"/>
      <c r="G1" s="153"/>
      <c r="H1" s="153"/>
      <c r="I1" s="153"/>
      <c r="J1" s="154"/>
      <c r="K1" s="154"/>
      <c r="L1" s="155"/>
      <c r="M1" s="156"/>
      <c r="N1" s="157"/>
      <c r="O1" s="157"/>
      <c r="P1" s="157"/>
      <c r="Q1" s="157"/>
      <c r="R1" s="157"/>
      <c r="S1" s="153"/>
      <c r="T1" s="153"/>
      <c r="U1" s="153"/>
      <c r="V1" s="153"/>
      <c r="W1" s="158"/>
      <c r="X1" s="153"/>
    </row>
    <row r="2" spans="1:24" s="25" customFormat="1" ht="33" customHeight="1">
      <c r="A2" s="159"/>
      <c r="B2" s="157"/>
      <c r="C2" s="157"/>
      <c r="D2" s="157"/>
      <c r="E2" s="157"/>
      <c r="F2" s="157"/>
      <c r="G2" s="157"/>
      <c r="H2" s="157"/>
      <c r="I2" s="157"/>
      <c r="J2" s="159"/>
      <c r="K2" s="159"/>
      <c r="L2" s="160"/>
      <c r="M2" s="161"/>
      <c r="N2" s="157"/>
      <c r="O2" s="157"/>
      <c r="P2" s="157"/>
      <c r="Q2" s="157"/>
      <c r="R2" s="157"/>
      <c r="S2" s="157"/>
      <c r="T2" s="157"/>
      <c r="U2" s="157"/>
      <c r="V2" s="157"/>
      <c r="W2" s="162"/>
      <c r="X2" s="157"/>
    </row>
    <row r="3" spans="1:24" s="42" customFormat="1" ht="33" customHeight="1">
      <c r="A3" s="163"/>
      <c r="B3" s="164"/>
      <c r="C3" s="164"/>
      <c r="D3" s="164"/>
      <c r="E3" s="164"/>
      <c r="F3" s="164"/>
      <c r="G3" s="164"/>
      <c r="H3" s="164"/>
      <c r="I3" s="164"/>
      <c r="J3" s="163"/>
      <c r="K3" s="163"/>
      <c r="L3" s="165" t="s">
        <v>94</v>
      </c>
      <c r="M3" s="166" t="s">
        <v>190</v>
      </c>
      <c r="N3" s="167"/>
      <c r="O3" s="167"/>
      <c r="P3" s="167"/>
      <c r="Q3" s="167"/>
      <c r="R3" s="167"/>
      <c r="S3" s="164"/>
      <c r="T3" s="164"/>
      <c r="U3" s="164"/>
      <c r="V3" s="164"/>
      <c r="W3" s="168"/>
      <c r="X3" s="164"/>
    </row>
    <row r="4" spans="1:24" ht="33" customHeight="1">
      <c r="A4" s="152"/>
      <c r="B4" s="169"/>
      <c r="C4" s="169"/>
      <c r="D4" s="169"/>
      <c r="E4" s="169"/>
      <c r="F4" s="169"/>
      <c r="G4" s="169"/>
      <c r="H4" s="169"/>
      <c r="I4" s="170"/>
      <c r="J4" s="171"/>
      <c r="K4" s="171"/>
      <c r="L4" s="170" t="s">
        <v>73</v>
      </c>
      <c r="M4" s="172" t="s">
        <v>95</v>
      </c>
      <c r="N4" s="169"/>
      <c r="O4" s="169"/>
      <c r="P4" s="169"/>
      <c r="Q4" s="169"/>
      <c r="R4" s="169"/>
      <c r="S4" s="169"/>
      <c r="T4" s="169"/>
      <c r="U4" s="169"/>
      <c r="V4" s="169"/>
      <c r="W4" s="162"/>
      <c r="X4" s="169"/>
    </row>
    <row r="5" spans="1:24" ht="22.5" customHeight="1">
      <c r="A5" s="173"/>
      <c r="B5" s="174"/>
      <c r="C5" s="175"/>
      <c r="D5" s="175"/>
      <c r="E5" s="175"/>
      <c r="F5" s="175"/>
      <c r="G5" s="175"/>
      <c r="H5" s="175"/>
      <c r="I5" s="175"/>
      <c r="J5" s="154"/>
      <c r="K5" s="176"/>
      <c r="L5" s="176"/>
      <c r="M5" s="177"/>
      <c r="N5" s="178"/>
      <c r="O5" s="178"/>
      <c r="P5" s="178"/>
      <c r="Q5" s="178"/>
      <c r="R5" s="178"/>
      <c r="S5" s="175"/>
      <c r="T5" s="179"/>
      <c r="U5" s="175"/>
      <c r="V5" s="179"/>
      <c r="W5" s="180"/>
      <c r="X5" s="181" t="s">
        <v>0</v>
      </c>
    </row>
    <row r="6" spans="1:24" ht="22.5" customHeight="1" thickBot="1">
      <c r="A6" s="182"/>
      <c r="B6" s="174"/>
      <c r="C6" s="175"/>
      <c r="D6" s="175"/>
      <c r="E6" s="175"/>
      <c r="F6" s="175"/>
      <c r="G6" s="175"/>
      <c r="H6" s="178"/>
      <c r="I6" s="175"/>
      <c r="J6" s="175"/>
      <c r="K6" s="175"/>
      <c r="L6" s="175"/>
      <c r="M6" s="178"/>
      <c r="N6" s="178"/>
      <c r="O6" s="178"/>
      <c r="P6" s="178"/>
      <c r="Q6" s="178"/>
      <c r="R6" s="178"/>
      <c r="S6" s="175"/>
      <c r="T6" s="183"/>
      <c r="U6" s="175"/>
      <c r="V6" s="183"/>
      <c r="W6" s="180"/>
      <c r="X6" s="184" t="s">
        <v>70</v>
      </c>
    </row>
    <row r="7" spans="1:24" s="77" customFormat="1" ht="21" customHeight="1" thickTop="1">
      <c r="A7" s="185"/>
      <c r="B7" s="186"/>
      <c r="C7" s="187" t="s">
        <v>23</v>
      </c>
      <c r="D7" s="188"/>
      <c r="E7" s="266" t="s">
        <v>192</v>
      </c>
      <c r="F7" s="267"/>
      <c r="G7" s="267"/>
      <c r="H7" s="268"/>
      <c r="I7" s="187"/>
      <c r="J7" s="188"/>
      <c r="K7" s="266" t="s">
        <v>193</v>
      </c>
      <c r="L7" s="267"/>
      <c r="M7" s="267"/>
      <c r="N7" s="267"/>
      <c r="O7" s="267"/>
      <c r="P7" s="267"/>
      <c r="Q7" s="267"/>
      <c r="R7" s="268"/>
      <c r="S7" s="187"/>
      <c r="T7" s="188"/>
      <c r="U7" s="189"/>
      <c r="V7" s="188"/>
      <c r="W7" s="190"/>
      <c r="X7" s="191"/>
    </row>
    <row r="8" spans="1:24" s="86" customFormat="1" ht="22.5" customHeight="1" thickBot="1">
      <c r="A8" s="192"/>
      <c r="B8" s="193"/>
      <c r="C8" s="194" t="s">
        <v>24</v>
      </c>
      <c r="D8" s="195"/>
      <c r="E8" s="269" t="s">
        <v>25</v>
      </c>
      <c r="F8" s="270"/>
      <c r="G8" s="270"/>
      <c r="H8" s="271"/>
      <c r="I8" s="196" t="s">
        <v>65</v>
      </c>
      <c r="J8" s="197"/>
      <c r="K8" s="269" t="s">
        <v>83</v>
      </c>
      <c r="L8" s="270"/>
      <c r="M8" s="270"/>
      <c r="N8" s="270"/>
      <c r="O8" s="270"/>
      <c r="P8" s="270"/>
      <c r="Q8" s="270"/>
      <c r="R8" s="271"/>
      <c r="S8" s="198" t="s">
        <v>84</v>
      </c>
      <c r="T8" s="197"/>
      <c r="U8" s="199" t="s">
        <v>85</v>
      </c>
      <c r="V8" s="197"/>
      <c r="W8" s="200"/>
      <c r="X8" s="201"/>
    </row>
    <row r="9" spans="1:24" s="92" customFormat="1" ht="18.75" customHeight="1">
      <c r="A9" s="192"/>
      <c r="B9" s="193"/>
      <c r="C9" s="194" t="s">
        <v>75</v>
      </c>
      <c r="D9" s="195"/>
      <c r="E9" s="196" t="s">
        <v>89</v>
      </c>
      <c r="F9" s="202"/>
      <c r="G9" s="272" t="s">
        <v>90</v>
      </c>
      <c r="H9" s="273"/>
      <c r="I9" s="194"/>
      <c r="J9" s="203"/>
      <c r="K9" s="204" t="s">
        <v>91</v>
      </c>
      <c r="L9" s="202"/>
      <c r="M9" s="274" t="s">
        <v>312</v>
      </c>
      <c r="N9" s="275"/>
      <c r="O9" s="276" t="s">
        <v>44</v>
      </c>
      <c r="P9" s="275"/>
      <c r="Q9" s="205" t="s">
        <v>323</v>
      </c>
      <c r="R9" s="195"/>
      <c r="S9" s="198" t="s">
        <v>66</v>
      </c>
      <c r="T9" s="203"/>
      <c r="U9" s="199" t="s">
        <v>86</v>
      </c>
      <c r="V9" s="203"/>
      <c r="W9" s="206"/>
      <c r="X9" s="207"/>
    </row>
    <row r="10" spans="1:24" s="86" customFormat="1" ht="33.75" customHeight="1" thickBot="1">
      <c r="A10" s="208" t="s">
        <v>39</v>
      </c>
      <c r="B10" s="203"/>
      <c r="C10" s="209" t="s">
        <v>76</v>
      </c>
      <c r="D10" s="210"/>
      <c r="E10" s="209" t="s">
        <v>344</v>
      </c>
      <c r="F10" s="210"/>
      <c r="G10" s="211" t="s">
        <v>77</v>
      </c>
      <c r="H10" s="210"/>
      <c r="I10" s="281" t="s">
        <v>67</v>
      </c>
      <c r="J10" s="282"/>
      <c r="K10" s="209" t="s">
        <v>68</v>
      </c>
      <c r="L10" s="210"/>
      <c r="M10" s="283" t="s">
        <v>313</v>
      </c>
      <c r="N10" s="278"/>
      <c r="O10" s="277" t="s">
        <v>78</v>
      </c>
      <c r="P10" s="278"/>
      <c r="Q10" s="212" t="s">
        <v>79</v>
      </c>
      <c r="R10" s="210"/>
      <c r="S10" s="269" t="s">
        <v>80</v>
      </c>
      <c r="T10" s="271"/>
      <c r="U10" s="270" t="s">
        <v>81</v>
      </c>
      <c r="V10" s="271"/>
      <c r="W10" s="279" t="s">
        <v>26</v>
      </c>
      <c r="X10" s="280"/>
    </row>
    <row r="11" spans="1:24" s="92" customFormat="1" ht="21.75" customHeight="1">
      <c r="A11" s="213"/>
      <c r="B11" s="203"/>
      <c r="C11" s="214" t="s">
        <v>87</v>
      </c>
      <c r="D11" s="215" t="s">
        <v>88</v>
      </c>
      <c r="E11" s="214" t="s">
        <v>87</v>
      </c>
      <c r="F11" s="216" t="s">
        <v>88</v>
      </c>
      <c r="G11" s="214" t="s">
        <v>87</v>
      </c>
      <c r="H11" s="216" t="s">
        <v>88</v>
      </c>
      <c r="I11" s="214" t="s">
        <v>87</v>
      </c>
      <c r="J11" s="216" t="s">
        <v>88</v>
      </c>
      <c r="K11" s="214" t="s">
        <v>87</v>
      </c>
      <c r="L11" s="216" t="s">
        <v>88</v>
      </c>
      <c r="M11" s="217" t="s">
        <v>87</v>
      </c>
      <c r="N11" s="216" t="s">
        <v>88</v>
      </c>
      <c r="O11" s="214" t="s">
        <v>87</v>
      </c>
      <c r="P11" s="216" t="s">
        <v>88</v>
      </c>
      <c r="Q11" s="214" t="s">
        <v>87</v>
      </c>
      <c r="R11" s="216" t="s">
        <v>88</v>
      </c>
      <c r="S11" s="214" t="s">
        <v>87</v>
      </c>
      <c r="T11" s="216" t="s">
        <v>88</v>
      </c>
      <c r="U11" s="214" t="s">
        <v>87</v>
      </c>
      <c r="V11" s="216" t="s">
        <v>88</v>
      </c>
      <c r="W11" s="206"/>
      <c r="X11" s="207"/>
    </row>
    <row r="12" spans="1:24" s="108" customFormat="1" ht="36.75" customHeight="1" thickBot="1">
      <c r="A12" s="218"/>
      <c r="B12" s="219"/>
      <c r="C12" s="220" t="s">
        <v>41</v>
      </c>
      <c r="D12" s="221" t="s">
        <v>40</v>
      </c>
      <c r="E12" s="220" t="s">
        <v>41</v>
      </c>
      <c r="F12" s="222" t="s">
        <v>40</v>
      </c>
      <c r="G12" s="220" t="s">
        <v>41</v>
      </c>
      <c r="H12" s="222" t="s">
        <v>40</v>
      </c>
      <c r="I12" s="220" t="s">
        <v>41</v>
      </c>
      <c r="J12" s="222" t="s">
        <v>40</v>
      </c>
      <c r="K12" s="220" t="s">
        <v>41</v>
      </c>
      <c r="L12" s="222" t="s">
        <v>40</v>
      </c>
      <c r="M12" s="223" t="s">
        <v>41</v>
      </c>
      <c r="N12" s="222" t="s">
        <v>40</v>
      </c>
      <c r="O12" s="220" t="s">
        <v>41</v>
      </c>
      <c r="P12" s="222" t="s">
        <v>40</v>
      </c>
      <c r="Q12" s="220" t="s">
        <v>41</v>
      </c>
      <c r="R12" s="222" t="s">
        <v>40</v>
      </c>
      <c r="S12" s="220" t="s">
        <v>41</v>
      </c>
      <c r="T12" s="222" t="s">
        <v>40</v>
      </c>
      <c r="U12" s="220" t="s">
        <v>41</v>
      </c>
      <c r="V12" s="222" t="s">
        <v>40</v>
      </c>
      <c r="W12" s="224"/>
      <c r="X12" s="225"/>
    </row>
    <row r="13" spans="1:24" ht="28.5" customHeight="1" thickTop="1">
      <c r="A13" s="226" t="s">
        <v>4</v>
      </c>
      <c r="B13" s="227" t="s">
        <v>10</v>
      </c>
      <c r="C13" s="249">
        <v>819098.2358684016</v>
      </c>
      <c r="D13" s="250" t="s">
        <v>343</v>
      </c>
      <c r="E13" s="249">
        <v>170554.69638618903</v>
      </c>
      <c r="F13" s="251" t="s">
        <v>343</v>
      </c>
      <c r="G13" s="249">
        <v>408.102</v>
      </c>
      <c r="H13" s="251" t="s">
        <v>343</v>
      </c>
      <c r="I13" s="249">
        <v>78.95083633453382</v>
      </c>
      <c r="J13" s="251" t="s">
        <v>343</v>
      </c>
      <c r="K13" s="252" t="s">
        <v>343</v>
      </c>
      <c r="L13" s="253">
        <v>1204628</v>
      </c>
      <c r="M13" s="254">
        <v>208775</v>
      </c>
      <c r="N13" s="251" t="s">
        <v>343</v>
      </c>
      <c r="O13" s="249">
        <v>862.5250000000001</v>
      </c>
      <c r="P13" s="251" t="s">
        <v>343</v>
      </c>
      <c r="Q13" s="249">
        <v>4850.489909074818</v>
      </c>
      <c r="R13" s="251" t="s">
        <v>343</v>
      </c>
      <c r="S13" s="249">
        <v>1204627.9999999995</v>
      </c>
      <c r="T13" s="255">
        <v>1204628</v>
      </c>
      <c r="U13" s="252" t="s">
        <v>343</v>
      </c>
      <c r="V13" s="251" t="s">
        <v>343</v>
      </c>
      <c r="W13" s="235" t="s">
        <v>4</v>
      </c>
      <c r="X13" s="236" t="s">
        <v>194</v>
      </c>
    </row>
    <row r="14" spans="1:24" ht="28.5" customHeight="1">
      <c r="A14" s="226" t="s">
        <v>5</v>
      </c>
      <c r="B14" s="227" t="s">
        <v>195</v>
      </c>
      <c r="C14" s="249">
        <v>9536350.78953655</v>
      </c>
      <c r="D14" s="250" t="s">
        <v>343</v>
      </c>
      <c r="E14" s="249">
        <v>1963046.6910699008</v>
      </c>
      <c r="F14" s="251" t="s">
        <v>343</v>
      </c>
      <c r="G14" s="249">
        <v>13911.959</v>
      </c>
      <c r="H14" s="251" t="s">
        <v>343</v>
      </c>
      <c r="I14" s="252" t="s">
        <v>343</v>
      </c>
      <c r="J14" s="251" t="s">
        <v>343</v>
      </c>
      <c r="K14" s="252" t="s">
        <v>343</v>
      </c>
      <c r="L14" s="251" t="s">
        <v>343</v>
      </c>
      <c r="M14" s="254">
        <v>92172.381</v>
      </c>
      <c r="N14" s="253">
        <v>12434491.395</v>
      </c>
      <c r="O14" s="249">
        <v>231569.801</v>
      </c>
      <c r="P14" s="251" t="s">
        <v>343</v>
      </c>
      <c r="Q14" s="249">
        <v>379178.69939354714</v>
      </c>
      <c r="R14" s="251" t="s">
        <v>343</v>
      </c>
      <c r="S14" s="249">
        <v>12216230.320999999</v>
      </c>
      <c r="T14" s="253">
        <v>12434491.395</v>
      </c>
      <c r="U14" s="249">
        <v>218261.074</v>
      </c>
      <c r="V14" s="251" t="s">
        <v>343</v>
      </c>
      <c r="W14" s="237" t="s">
        <v>5</v>
      </c>
      <c r="X14" s="236" t="s">
        <v>196</v>
      </c>
    </row>
    <row r="15" spans="1:24" ht="28.5" customHeight="1">
      <c r="A15" s="226" t="s">
        <v>6</v>
      </c>
      <c r="B15" s="227" t="s">
        <v>197</v>
      </c>
      <c r="C15" s="249">
        <v>13839535.274491876</v>
      </c>
      <c r="D15" s="250" t="s">
        <v>343</v>
      </c>
      <c r="E15" s="249">
        <v>2062658.3172424175</v>
      </c>
      <c r="F15" s="251" t="s">
        <v>343</v>
      </c>
      <c r="G15" s="249">
        <v>133623.175</v>
      </c>
      <c r="H15" s="251" t="s">
        <v>343</v>
      </c>
      <c r="I15" s="252" t="s">
        <v>343</v>
      </c>
      <c r="J15" s="251" t="s">
        <v>343</v>
      </c>
      <c r="K15" s="252" t="s">
        <v>343</v>
      </c>
      <c r="L15" s="251" t="s">
        <v>343</v>
      </c>
      <c r="M15" s="254">
        <v>908064.8489999998</v>
      </c>
      <c r="N15" s="253">
        <v>20832460.654999997</v>
      </c>
      <c r="O15" s="249">
        <v>1322354.757</v>
      </c>
      <c r="P15" s="251" t="s">
        <v>343</v>
      </c>
      <c r="Q15" s="249">
        <v>694321.356265705</v>
      </c>
      <c r="R15" s="251" t="s">
        <v>343</v>
      </c>
      <c r="S15" s="249">
        <v>18960557.729</v>
      </c>
      <c r="T15" s="253">
        <v>20832460.654999997</v>
      </c>
      <c r="U15" s="249">
        <v>1871902.926</v>
      </c>
      <c r="V15" s="251" t="s">
        <v>343</v>
      </c>
      <c r="W15" s="237" t="s">
        <v>6</v>
      </c>
      <c r="X15" s="236" t="s">
        <v>198</v>
      </c>
    </row>
    <row r="16" spans="1:24" ht="28.5" customHeight="1">
      <c r="A16" s="226" t="s">
        <v>7</v>
      </c>
      <c r="B16" s="227" t="s">
        <v>199</v>
      </c>
      <c r="C16" s="249">
        <v>1348769.4412188276</v>
      </c>
      <c r="D16" s="250" t="s">
        <v>343</v>
      </c>
      <c r="E16" s="249">
        <v>3399.574160747206</v>
      </c>
      <c r="F16" s="251" t="s">
        <v>343</v>
      </c>
      <c r="G16" s="249">
        <v>526.323</v>
      </c>
      <c r="H16" s="251" t="s">
        <v>343</v>
      </c>
      <c r="I16" s="252" t="s">
        <v>343</v>
      </c>
      <c r="J16" s="251" t="s">
        <v>343</v>
      </c>
      <c r="K16" s="252" t="s">
        <v>343</v>
      </c>
      <c r="L16" s="251" t="s">
        <v>343</v>
      </c>
      <c r="M16" s="254">
        <v>859276</v>
      </c>
      <c r="N16" s="251" t="s">
        <v>343</v>
      </c>
      <c r="O16" s="249">
        <v>84179.41199999998</v>
      </c>
      <c r="P16" s="251" t="s">
        <v>343</v>
      </c>
      <c r="Q16" s="249">
        <v>30190.24962042493</v>
      </c>
      <c r="R16" s="251" t="s">
        <v>343</v>
      </c>
      <c r="S16" s="249">
        <v>2326341</v>
      </c>
      <c r="T16" s="251" t="s">
        <v>343</v>
      </c>
      <c r="U16" s="252" t="s">
        <v>343</v>
      </c>
      <c r="V16" s="253">
        <v>2326341</v>
      </c>
      <c r="W16" s="237" t="s">
        <v>7</v>
      </c>
      <c r="X16" s="236" t="s">
        <v>200</v>
      </c>
    </row>
    <row r="17" spans="1:24" ht="28.5" customHeight="1">
      <c r="A17" s="226" t="s">
        <v>8</v>
      </c>
      <c r="B17" s="227" t="s">
        <v>12</v>
      </c>
      <c r="C17" s="252" t="s">
        <v>343</v>
      </c>
      <c r="D17" s="250" t="s">
        <v>343</v>
      </c>
      <c r="E17" s="252" t="s">
        <v>343</v>
      </c>
      <c r="F17" s="251" t="s">
        <v>343</v>
      </c>
      <c r="G17" s="252" t="s">
        <v>343</v>
      </c>
      <c r="H17" s="251" t="s">
        <v>343</v>
      </c>
      <c r="I17" s="249">
        <v>1056395.257</v>
      </c>
      <c r="J17" s="251" t="s">
        <v>343</v>
      </c>
      <c r="K17" s="252" t="s">
        <v>343</v>
      </c>
      <c r="L17" s="253">
        <v>213289</v>
      </c>
      <c r="M17" s="256" t="s">
        <v>343</v>
      </c>
      <c r="N17" s="253">
        <v>843106.257</v>
      </c>
      <c r="O17" s="252" t="s">
        <v>343</v>
      </c>
      <c r="P17" s="251" t="s">
        <v>343</v>
      </c>
      <c r="Q17" s="252" t="s">
        <v>343</v>
      </c>
      <c r="R17" s="251" t="s">
        <v>343</v>
      </c>
      <c r="S17" s="249">
        <v>1056395.257</v>
      </c>
      <c r="T17" s="253">
        <v>1056395.257</v>
      </c>
      <c r="U17" s="252" t="s">
        <v>343</v>
      </c>
      <c r="V17" s="251" t="s">
        <v>343</v>
      </c>
      <c r="W17" s="237" t="s">
        <v>8</v>
      </c>
      <c r="X17" s="236" t="s">
        <v>201</v>
      </c>
    </row>
    <row r="18" spans="1:24" ht="28.5" customHeight="1">
      <c r="A18" s="226" t="s">
        <v>9</v>
      </c>
      <c r="B18" s="227" t="s">
        <v>13</v>
      </c>
      <c r="C18" s="252" t="s">
        <v>343</v>
      </c>
      <c r="D18" s="250" t="s">
        <v>343</v>
      </c>
      <c r="E18" s="252" t="s">
        <v>343</v>
      </c>
      <c r="F18" s="251" t="s">
        <v>343</v>
      </c>
      <c r="G18" s="252" t="s">
        <v>343</v>
      </c>
      <c r="H18" s="251" t="s">
        <v>343</v>
      </c>
      <c r="I18" s="252" t="s">
        <v>343</v>
      </c>
      <c r="J18" s="251" t="s">
        <v>343</v>
      </c>
      <c r="K18" s="252" t="s">
        <v>343</v>
      </c>
      <c r="L18" s="253">
        <v>1301096</v>
      </c>
      <c r="M18" s="254">
        <v>1301096</v>
      </c>
      <c r="N18" s="251" t="s">
        <v>343</v>
      </c>
      <c r="O18" s="252" t="s">
        <v>343</v>
      </c>
      <c r="P18" s="251" t="s">
        <v>343</v>
      </c>
      <c r="Q18" s="252" t="s">
        <v>343</v>
      </c>
      <c r="R18" s="251" t="s">
        <v>343</v>
      </c>
      <c r="S18" s="249">
        <v>1301096</v>
      </c>
      <c r="T18" s="253">
        <v>1301096</v>
      </c>
      <c r="U18" s="252" t="s">
        <v>343</v>
      </c>
      <c r="V18" s="251" t="s">
        <v>343</v>
      </c>
      <c r="W18" s="237" t="s">
        <v>9</v>
      </c>
      <c r="X18" s="236" t="s">
        <v>202</v>
      </c>
    </row>
    <row r="19" spans="1:24" ht="28.5" customHeight="1">
      <c r="A19" s="226" t="s">
        <v>20</v>
      </c>
      <c r="B19" s="227" t="s">
        <v>14</v>
      </c>
      <c r="C19" s="252" t="s">
        <v>343</v>
      </c>
      <c r="D19" s="250" t="s">
        <v>343</v>
      </c>
      <c r="E19" s="252" t="s">
        <v>343</v>
      </c>
      <c r="F19" s="251" t="s">
        <v>343</v>
      </c>
      <c r="G19" s="252" t="s">
        <v>343</v>
      </c>
      <c r="H19" s="251" t="s">
        <v>343</v>
      </c>
      <c r="I19" s="252" t="s">
        <v>343</v>
      </c>
      <c r="J19" s="251" t="s">
        <v>343</v>
      </c>
      <c r="K19" s="252" t="s">
        <v>343</v>
      </c>
      <c r="L19" s="253">
        <v>2192061</v>
      </c>
      <c r="M19" s="254">
        <v>2180388</v>
      </c>
      <c r="N19" s="251" t="s">
        <v>343</v>
      </c>
      <c r="O19" s="249">
        <v>11671</v>
      </c>
      <c r="P19" s="251" t="s">
        <v>343</v>
      </c>
      <c r="Q19" s="249">
        <v>2</v>
      </c>
      <c r="R19" s="251" t="s">
        <v>343</v>
      </c>
      <c r="S19" s="249">
        <v>2192061</v>
      </c>
      <c r="T19" s="253">
        <v>2192061</v>
      </c>
      <c r="U19" s="252" t="s">
        <v>343</v>
      </c>
      <c r="V19" s="251" t="s">
        <v>343</v>
      </c>
      <c r="W19" s="237" t="s">
        <v>20</v>
      </c>
      <c r="X19" s="236" t="s">
        <v>93</v>
      </c>
    </row>
    <row r="20" spans="1:24" ht="28.5" customHeight="1">
      <c r="A20" s="226" t="s">
        <v>21</v>
      </c>
      <c r="B20" s="227" t="s">
        <v>203</v>
      </c>
      <c r="C20" s="252" t="s">
        <v>343</v>
      </c>
      <c r="D20" s="250" t="s">
        <v>343</v>
      </c>
      <c r="E20" s="252" t="s">
        <v>343</v>
      </c>
      <c r="F20" s="251" t="s">
        <v>343</v>
      </c>
      <c r="G20" s="252" t="s">
        <v>343</v>
      </c>
      <c r="H20" s="251" t="s">
        <v>343</v>
      </c>
      <c r="I20" s="252" t="s">
        <v>343</v>
      </c>
      <c r="J20" s="251" t="s">
        <v>343</v>
      </c>
      <c r="K20" s="252" t="s">
        <v>343</v>
      </c>
      <c r="L20" s="253">
        <v>6712620</v>
      </c>
      <c r="M20" s="254">
        <v>6518055</v>
      </c>
      <c r="N20" s="251" t="s">
        <v>343</v>
      </c>
      <c r="O20" s="249">
        <v>127500</v>
      </c>
      <c r="P20" s="251" t="s">
        <v>343</v>
      </c>
      <c r="Q20" s="249">
        <v>67065</v>
      </c>
      <c r="R20" s="251" t="s">
        <v>343</v>
      </c>
      <c r="S20" s="249">
        <v>6712620</v>
      </c>
      <c r="T20" s="253">
        <v>6712620</v>
      </c>
      <c r="U20" s="252" t="s">
        <v>343</v>
      </c>
      <c r="V20" s="251" t="s">
        <v>343</v>
      </c>
      <c r="W20" s="237" t="s">
        <v>21</v>
      </c>
      <c r="X20" s="236" t="s">
        <v>204</v>
      </c>
    </row>
    <row r="21" spans="1:24" ht="28.5" customHeight="1">
      <c r="A21" s="226" t="s">
        <v>22</v>
      </c>
      <c r="B21" s="227" t="s">
        <v>15</v>
      </c>
      <c r="C21" s="252" t="s">
        <v>343</v>
      </c>
      <c r="D21" s="250" t="s">
        <v>343</v>
      </c>
      <c r="E21" s="252" t="s">
        <v>343</v>
      </c>
      <c r="F21" s="251" t="s">
        <v>343</v>
      </c>
      <c r="G21" s="252" t="s">
        <v>343</v>
      </c>
      <c r="H21" s="251" t="s">
        <v>343</v>
      </c>
      <c r="I21" s="252" t="s">
        <v>343</v>
      </c>
      <c r="J21" s="251" t="s">
        <v>343</v>
      </c>
      <c r="K21" s="249">
        <v>383174</v>
      </c>
      <c r="L21" s="251" t="s">
        <v>343</v>
      </c>
      <c r="M21" s="256" t="s">
        <v>343</v>
      </c>
      <c r="N21" s="253">
        <v>383174</v>
      </c>
      <c r="O21" s="252" t="s">
        <v>343</v>
      </c>
      <c r="P21" s="251" t="s">
        <v>343</v>
      </c>
      <c r="Q21" s="252" t="s">
        <v>343</v>
      </c>
      <c r="R21" s="251" t="s">
        <v>343</v>
      </c>
      <c r="S21" s="249">
        <v>383174</v>
      </c>
      <c r="T21" s="253">
        <v>383174</v>
      </c>
      <c r="U21" s="252" t="s">
        <v>343</v>
      </c>
      <c r="V21" s="251" t="s">
        <v>343</v>
      </c>
      <c r="W21" s="237" t="s">
        <v>22</v>
      </c>
      <c r="X21" s="236" t="s">
        <v>205</v>
      </c>
    </row>
    <row r="22" spans="1:24" ht="28.5" customHeight="1">
      <c r="A22" s="226" t="s">
        <v>27</v>
      </c>
      <c r="B22" s="227" t="s">
        <v>16</v>
      </c>
      <c r="C22" s="252" t="s">
        <v>343</v>
      </c>
      <c r="D22" s="250" t="s">
        <v>343</v>
      </c>
      <c r="E22" s="252" t="s">
        <v>343</v>
      </c>
      <c r="F22" s="251" t="s">
        <v>343</v>
      </c>
      <c r="G22" s="252" t="s">
        <v>343</v>
      </c>
      <c r="H22" s="251" t="s">
        <v>343</v>
      </c>
      <c r="I22" s="252" t="s">
        <v>343</v>
      </c>
      <c r="J22" s="251" t="s">
        <v>343</v>
      </c>
      <c r="K22" s="252" t="s">
        <v>343</v>
      </c>
      <c r="L22" s="251" t="s">
        <v>343</v>
      </c>
      <c r="M22" s="254">
        <v>19445</v>
      </c>
      <c r="N22" s="253">
        <v>1335.118</v>
      </c>
      <c r="O22" s="252" t="s">
        <v>343</v>
      </c>
      <c r="P22" s="251" t="s">
        <v>343</v>
      </c>
      <c r="Q22" s="249">
        <v>1335.118</v>
      </c>
      <c r="R22" s="253">
        <v>19445</v>
      </c>
      <c r="S22" s="249">
        <v>20780.118</v>
      </c>
      <c r="T22" s="253">
        <v>20780.118</v>
      </c>
      <c r="U22" s="252" t="s">
        <v>343</v>
      </c>
      <c r="V22" s="251" t="s">
        <v>343</v>
      </c>
      <c r="W22" s="237" t="s">
        <v>27</v>
      </c>
      <c r="X22" s="236" t="s">
        <v>206</v>
      </c>
    </row>
    <row r="23" spans="1:24" ht="28.5" customHeight="1">
      <c r="A23" s="226" t="s">
        <v>28</v>
      </c>
      <c r="B23" s="227" t="s">
        <v>18</v>
      </c>
      <c r="C23" s="252" t="s">
        <v>343</v>
      </c>
      <c r="D23" s="257">
        <v>11278570.562595267</v>
      </c>
      <c r="E23" s="252" t="s">
        <v>343</v>
      </c>
      <c r="F23" s="253">
        <v>7293857.043924946</v>
      </c>
      <c r="G23" s="252" t="s">
        <v>343</v>
      </c>
      <c r="H23" s="253">
        <v>786769.667</v>
      </c>
      <c r="I23" s="252" t="s">
        <v>343</v>
      </c>
      <c r="J23" s="253">
        <v>1653305</v>
      </c>
      <c r="K23" s="252" t="s">
        <v>343</v>
      </c>
      <c r="L23" s="251" t="s">
        <v>343</v>
      </c>
      <c r="M23" s="254">
        <v>21877396.435999997</v>
      </c>
      <c r="N23" s="253">
        <v>1650.493</v>
      </c>
      <c r="O23" s="249">
        <v>1204852.45</v>
      </c>
      <c r="P23" s="253">
        <v>57675.149999999994</v>
      </c>
      <c r="Q23" s="249">
        <v>529252.2240170515</v>
      </c>
      <c r="R23" s="253">
        <v>591636.5114163513</v>
      </c>
      <c r="S23" s="249">
        <v>23611501.110017046</v>
      </c>
      <c r="T23" s="253">
        <v>21663464.42793656</v>
      </c>
      <c r="U23" s="252" t="s">
        <v>343</v>
      </c>
      <c r="V23" s="253">
        <v>1948036.6820804812</v>
      </c>
      <c r="W23" s="237" t="s">
        <v>28</v>
      </c>
      <c r="X23" s="236" t="s">
        <v>207</v>
      </c>
    </row>
    <row r="24" spans="1:24" ht="28.5" customHeight="1">
      <c r="A24" s="226" t="s">
        <v>29</v>
      </c>
      <c r="B24" s="227" t="s">
        <v>208</v>
      </c>
      <c r="C24" s="249">
        <v>428308.91297323606</v>
      </c>
      <c r="D24" s="250" t="s">
        <v>343</v>
      </c>
      <c r="E24" s="249">
        <v>163570.1402034215</v>
      </c>
      <c r="F24" s="251" t="s">
        <v>343</v>
      </c>
      <c r="G24" s="249">
        <v>2306.889</v>
      </c>
      <c r="H24" s="251" t="s">
        <v>343</v>
      </c>
      <c r="I24" s="249">
        <v>340</v>
      </c>
      <c r="J24" s="251" t="s">
        <v>343</v>
      </c>
      <c r="K24" s="252" t="s">
        <v>343</v>
      </c>
      <c r="L24" s="251" t="s">
        <v>343</v>
      </c>
      <c r="M24" s="254">
        <v>73968.953</v>
      </c>
      <c r="N24" s="253">
        <v>413254</v>
      </c>
      <c r="O24" s="249">
        <v>163218</v>
      </c>
      <c r="P24" s="251" t="s">
        <v>343</v>
      </c>
      <c r="Q24" s="249">
        <v>331428.65607454843</v>
      </c>
      <c r="R24" s="253">
        <v>817944.5512512058</v>
      </c>
      <c r="S24" s="249">
        <v>1163141.5512512058</v>
      </c>
      <c r="T24" s="253">
        <v>1231198.5512512058</v>
      </c>
      <c r="U24" s="249">
        <v>68057</v>
      </c>
      <c r="V24" s="251" t="s">
        <v>343</v>
      </c>
      <c r="W24" s="237" t="s">
        <v>29</v>
      </c>
      <c r="X24" s="236" t="s">
        <v>209</v>
      </c>
    </row>
    <row r="25" spans="1:24" ht="28.5" customHeight="1">
      <c r="A25" s="226" t="s">
        <v>30</v>
      </c>
      <c r="B25" s="227" t="s">
        <v>46</v>
      </c>
      <c r="C25" s="249">
        <v>40943.55252582045</v>
      </c>
      <c r="D25" s="257">
        <v>130996.83035356802</v>
      </c>
      <c r="E25" s="249">
        <v>319313.5527747814</v>
      </c>
      <c r="F25" s="253">
        <v>732974.5549892895</v>
      </c>
      <c r="G25" s="252" t="s">
        <v>343</v>
      </c>
      <c r="H25" s="253">
        <v>204381</v>
      </c>
      <c r="I25" s="249">
        <v>429546.9</v>
      </c>
      <c r="J25" s="253">
        <v>77463.40080125176</v>
      </c>
      <c r="K25" s="252" t="s">
        <v>343</v>
      </c>
      <c r="L25" s="251" t="s">
        <v>343</v>
      </c>
      <c r="M25" s="256" t="s">
        <v>343</v>
      </c>
      <c r="N25" s="253">
        <v>349030</v>
      </c>
      <c r="O25" s="252" t="s">
        <v>343</v>
      </c>
      <c r="P25" s="251" t="s">
        <v>343</v>
      </c>
      <c r="Q25" s="252" t="s">
        <v>343</v>
      </c>
      <c r="R25" s="253">
        <v>31218.2529989916</v>
      </c>
      <c r="S25" s="249">
        <v>789804.005300602</v>
      </c>
      <c r="T25" s="253">
        <v>1526064.039143101</v>
      </c>
      <c r="U25" s="249">
        <v>813316</v>
      </c>
      <c r="V25" s="253">
        <v>77055.96615750097</v>
      </c>
      <c r="W25" s="237" t="s">
        <v>30</v>
      </c>
      <c r="X25" s="236" t="s">
        <v>210</v>
      </c>
    </row>
    <row r="26" spans="1:24" ht="28.5" customHeight="1">
      <c r="A26" s="226" t="s">
        <v>47</v>
      </c>
      <c r="B26" s="227" t="s">
        <v>49</v>
      </c>
      <c r="C26" s="249">
        <v>20768.37</v>
      </c>
      <c r="D26" s="250" t="s">
        <v>343</v>
      </c>
      <c r="E26" s="249">
        <v>43444.87434588566</v>
      </c>
      <c r="F26" s="253">
        <v>366425.43319489254</v>
      </c>
      <c r="G26" s="252" t="s">
        <v>343</v>
      </c>
      <c r="H26" s="253">
        <v>93092.977</v>
      </c>
      <c r="I26" s="252" t="s">
        <v>343</v>
      </c>
      <c r="J26" s="251" t="s">
        <v>343</v>
      </c>
      <c r="K26" s="252" t="s">
        <v>343</v>
      </c>
      <c r="L26" s="251" t="s">
        <v>343</v>
      </c>
      <c r="M26" s="254">
        <v>90506.11650506257</v>
      </c>
      <c r="N26" s="251" t="s">
        <v>343</v>
      </c>
      <c r="O26" s="249">
        <v>259824.24674685468</v>
      </c>
      <c r="P26" s="251" t="s">
        <v>343</v>
      </c>
      <c r="Q26" s="249">
        <v>277735.39240219706</v>
      </c>
      <c r="R26" s="253">
        <v>232760.58980510745</v>
      </c>
      <c r="S26" s="249">
        <v>692279</v>
      </c>
      <c r="T26" s="253">
        <v>692279</v>
      </c>
      <c r="U26" s="252" t="s">
        <v>343</v>
      </c>
      <c r="V26" s="251" t="s">
        <v>343</v>
      </c>
      <c r="W26" s="237" t="s">
        <v>47</v>
      </c>
      <c r="X26" s="236" t="s">
        <v>211</v>
      </c>
    </row>
    <row r="27" spans="1:24" ht="28.5" customHeight="1">
      <c r="A27" s="226" t="s">
        <v>48</v>
      </c>
      <c r="B27" s="227" t="s">
        <v>19</v>
      </c>
      <c r="C27" s="249">
        <v>53519.28659999999</v>
      </c>
      <c r="D27" s="250" t="s">
        <v>343</v>
      </c>
      <c r="E27" s="249">
        <v>1394.7753636892014</v>
      </c>
      <c r="F27" s="251" t="s">
        <v>343</v>
      </c>
      <c r="G27" s="249">
        <v>194.22049706249084</v>
      </c>
      <c r="H27" s="251" t="s">
        <v>343</v>
      </c>
      <c r="I27" s="249">
        <v>7052</v>
      </c>
      <c r="J27" s="253">
        <v>4574298</v>
      </c>
      <c r="K27" s="252" t="s">
        <v>343</v>
      </c>
      <c r="L27" s="251" t="s">
        <v>343</v>
      </c>
      <c r="M27" s="254">
        <v>1937642.47943123</v>
      </c>
      <c r="N27" s="251" t="s">
        <v>343</v>
      </c>
      <c r="O27" s="249">
        <v>2092629.6901736374</v>
      </c>
      <c r="P27" s="251" t="s">
        <v>343</v>
      </c>
      <c r="Q27" s="249">
        <v>262296.54793438094</v>
      </c>
      <c r="R27" s="251" t="s">
        <v>343</v>
      </c>
      <c r="S27" s="249">
        <v>4354729</v>
      </c>
      <c r="T27" s="253">
        <v>4574298</v>
      </c>
      <c r="U27" s="249">
        <v>219569</v>
      </c>
      <c r="V27" s="251" t="s">
        <v>343</v>
      </c>
      <c r="W27" s="237" t="s">
        <v>48</v>
      </c>
      <c r="X27" s="236" t="s">
        <v>212</v>
      </c>
    </row>
    <row r="28" spans="1:24" ht="28.5" customHeight="1">
      <c r="A28" s="226" t="s">
        <v>31</v>
      </c>
      <c r="B28" s="227" t="s">
        <v>50</v>
      </c>
      <c r="C28" s="249">
        <v>79345.464</v>
      </c>
      <c r="D28" s="250" t="s">
        <v>343</v>
      </c>
      <c r="E28" s="249">
        <v>36071.31523827299</v>
      </c>
      <c r="F28" s="253">
        <v>588893.0792754315</v>
      </c>
      <c r="G28" s="249">
        <v>10378.769165989697</v>
      </c>
      <c r="H28" s="253">
        <v>420175</v>
      </c>
      <c r="I28" s="252" t="s">
        <v>343</v>
      </c>
      <c r="J28" s="251" t="s">
        <v>343</v>
      </c>
      <c r="K28" s="252" t="s">
        <v>343</v>
      </c>
      <c r="L28" s="251" t="s">
        <v>343</v>
      </c>
      <c r="M28" s="254">
        <v>315489.9040128529</v>
      </c>
      <c r="N28" s="251" t="s">
        <v>343</v>
      </c>
      <c r="O28" s="249">
        <v>484723.75506120635</v>
      </c>
      <c r="P28" s="251" t="s">
        <v>343</v>
      </c>
      <c r="Q28" s="249">
        <v>257756.79252167823</v>
      </c>
      <c r="R28" s="253">
        <v>193135.9207245685</v>
      </c>
      <c r="S28" s="249">
        <v>1183766</v>
      </c>
      <c r="T28" s="253">
        <v>1202204</v>
      </c>
      <c r="U28" s="249">
        <v>18438</v>
      </c>
      <c r="V28" s="251" t="s">
        <v>343</v>
      </c>
      <c r="W28" s="237" t="s">
        <v>31</v>
      </c>
      <c r="X28" s="236" t="s">
        <v>213</v>
      </c>
    </row>
    <row r="29" spans="1:24" ht="28.5" customHeight="1">
      <c r="A29" s="226" t="s">
        <v>32</v>
      </c>
      <c r="B29" s="227" t="s">
        <v>17</v>
      </c>
      <c r="C29" s="249">
        <v>79725.03179947773</v>
      </c>
      <c r="D29" s="250" t="s">
        <v>343</v>
      </c>
      <c r="E29" s="249">
        <v>6019.843149416678</v>
      </c>
      <c r="F29" s="251" t="s">
        <v>343</v>
      </c>
      <c r="G29" s="249">
        <v>12122.812</v>
      </c>
      <c r="H29" s="251" t="s">
        <v>343</v>
      </c>
      <c r="I29" s="249">
        <v>32</v>
      </c>
      <c r="J29" s="251" t="s">
        <v>343</v>
      </c>
      <c r="K29" s="252" t="s">
        <v>343</v>
      </c>
      <c r="L29" s="251" t="s">
        <v>343</v>
      </c>
      <c r="M29" s="254">
        <v>49236.507999999994</v>
      </c>
      <c r="N29" s="253">
        <v>815777</v>
      </c>
      <c r="O29" s="249">
        <v>619225.136</v>
      </c>
      <c r="P29" s="251" t="s">
        <v>343</v>
      </c>
      <c r="Q29" s="249">
        <v>48500.66905110549</v>
      </c>
      <c r="R29" s="251" t="s">
        <v>343</v>
      </c>
      <c r="S29" s="249">
        <v>814862</v>
      </c>
      <c r="T29" s="253">
        <v>815777</v>
      </c>
      <c r="U29" s="249">
        <v>915</v>
      </c>
      <c r="V29" s="251" t="s">
        <v>343</v>
      </c>
      <c r="W29" s="237" t="s">
        <v>32</v>
      </c>
      <c r="X29" s="236" t="s">
        <v>214</v>
      </c>
    </row>
    <row r="30" spans="1:24" ht="28.5" customHeight="1">
      <c r="A30" s="226" t="s">
        <v>33</v>
      </c>
      <c r="B30" s="227" t="s">
        <v>45</v>
      </c>
      <c r="C30" s="249">
        <v>1030412.7991403944</v>
      </c>
      <c r="D30" s="250" t="s">
        <v>343</v>
      </c>
      <c r="E30" s="249">
        <v>481583.32661546237</v>
      </c>
      <c r="F30" s="251" t="s">
        <v>343</v>
      </c>
      <c r="G30" s="249">
        <v>14085.755603</v>
      </c>
      <c r="H30" s="251" t="s">
        <v>343</v>
      </c>
      <c r="I30" s="249">
        <v>10386.193452112215</v>
      </c>
      <c r="J30" s="251" t="s">
        <v>343</v>
      </c>
      <c r="K30" s="252" t="s">
        <v>343</v>
      </c>
      <c r="L30" s="251" t="s">
        <v>343</v>
      </c>
      <c r="M30" s="254">
        <v>22108.22672946298</v>
      </c>
      <c r="N30" s="253">
        <v>1408.165</v>
      </c>
      <c r="O30" s="249">
        <v>291414.9968940208</v>
      </c>
      <c r="P30" s="251" t="s">
        <v>343</v>
      </c>
      <c r="Q30" s="249">
        <v>50962.152963</v>
      </c>
      <c r="R30" s="253">
        <v>1914803</v>
      </c>
      <c r="S30" s="249">
        <v>1900953.451397453</v>
      </c>
      <c r="T30" s="253">
        <v>1916211.165</v>
      </c>
      <c r="U30" s="249">
        <v>15257.713602547326</v>
      </c>
      <c r="V30" s="251" t="s">
        <v>343</v>
      </c>
      <c r="W30" s="237" t="s">
        <v>33</v>
      </c>
      <c r="X30" s="236" t="s">
        <v>215</v>
      </c>
    </row>
    <row r="31" spans="1:24" ht="28.5" customHeight="1">
      <c r="A31" s="226" t="s">
        <v>34</v>
      </c>
      <c r="B31" s="227" t="s">
        <v>51</v>
      </c>
      <c r="C31" s="249">
        <v>9330472.66781798</v>
      </c>
      <c r="D31" s="250" t="s">
        <v>343</v>
      </c>
      <c r="E31" s="249">
        <v>3454383.9731028993</v>
      </c>
      <c r="F31" s="253">
        <v>22220028</v>
      </c>
      <c r="G31" s="249">
        <v>7536.661000000001</v>
      </c>
      <c r="H31" s="253" t="s">
        <v>343</v>
      </c>
      <c r="I31" s="249">
        <v>728380.713299416</v>
      </c>
      <c r="J31" s="251" t="s">
        <v>343</v>
      </c>
      <c r="K31" s="252" t="s">
        <v>343</v>
      </c>
      <c r="L31" s="251" t="s">
        <v>343</v>
      </c>
      <c r="M31" s="254">
        <v>355809.15428609936</v>
      </c>
      <c r="N31" s="253">
        <v>545249</v>
      </c>
      <c r="O31" s="249">
        <v>976645.0155833879</v>
      </c>
      <c r="P31" s="253">
        <v>121569</v>
      </c>
      <c r="Q31" s="249">
        <v>2887106.8149102177</v>
      </c>
      <c r="R31" s="253">
        <v>2676005</v>
      </c>
      <c r="S31" s="249">
        <v>17740335</v>
      </c>
      <c r="T31" s="253">
        <v>25562851</v>
      </c>
      <c r="U31" s="249">
        <v>7822516</v>
      </c>
      <c r="V31" s="251" t="s">
        <v>343</v>
      </c>
      <c r="W31" s="237" t="s">
        <v>34</v>
      </c>
      <c r="X31" s="236" t="s">
        <v>216</v>
      </c>
    </row>
    <row r="32" spans="1:24" ht="28.5" customHeight="1">
      <c r="A32" s="226" t="s">
        <v>35</v>
      </c>
      <c r="B32" s="227" t="s">
        <v>52</v>
      </c>
      <c r="C32" s="249">
        <v>6246084.256608599</v>
      </c>
      <c r="D32" s="250" t="s">
        <v>343</v>
      </c>
      <c r="E32" s="249">
        <v>2577573.6962347636</v>
      </c>
      <c r="F32" s="253">
        <v>8050082.575298466</v>
      </c>
      <c r="G32" s="249">
        <v>27198.682</v>
      </c>
      <c r="H32" s="253">
        <v>2316425.2419999996</v>
      </c>
      <c r="I32" s="249">
        <v>3410084.428781872</v>
      </c>
      <c r="J32" s="251" t="s">
        <v>343</v>
      </c>
      <c r="K32" s="249">
        <v>26632</v>
      </c>
      <c r="L32" s="253">
        <v>731553</v>
      </c>
      <c r="M32" s="254">
        <v>228019.37088101095</v>
      </c>
      <c r="N32" s="253">
        <v>1944345</v>
      </c>
      <c r="O32" s="249">
        <v>54705.876047770565</v>
      </c>
      <c r="P32" s="253">
        <v>519837.804</v>
      </c>
      <c r="Q32" s="249">
        <v>2686415.779737849</v>
      </c>
      <c r="R32" s="253">
        <v>2843083.4689934</v>
      </c>
      <c r="S32" s="249">
        <v>15256714.090291867</v>
      </c>
      <c r="T32" s="253">
        <v>16405327.090291865</v>
      </c>
      <c r="U32" s="249">
        <v>1148613</v>
      </c>
      <c r="V32" s="251" t="s">
        <v>343</v>
      </c>
      <c r="W32" s="237" t="s">
        <v>35</v>
      </c>
      <c r="X32" s="236" t="s">
        <v>217</v>
      </c>
    </row>
    <row r="33" spans="1:24" ht="28.5" customHeight="1">
      <c r="A33" s="226" t="s">
        <v>36</v>
      </c>
      <c r="B33" s="227" t="s">
        <v>11</v>
      </c>
      <c r="C33" s="249">
        <v>10224292</v>
      </c>
      <c r="D33" s="250" t="s">
        <v>343</v>
      </c>
      <c r="E33" s="252" t="s">
        <v>343</v>
      </c>
      <c r="F33" s="251" t="s">
        <v>343</v>
      </c>
      <c r="G33" s="252" t="s">
        <v>343</v>
      </c>
      <c r="H33" s="251" t="s">
        <v>343</v>
      </c>
      <c r="I33" s="252" t="s">
        <v>343</v>
      </c>
      <c r="J33" s="251" t="s">
        <v>343</v>
      </c>
      <c r="K33" s="252" t="s">
        <v>343</v>
      </c>
      <c r="L33" s="251" t="s">
        <v>343</v>
      </c>
      <c r="M33" s="256" t="s">
        <v>343</v>
      </c>
      <c r="N33" s="251" t="s">
        <v>343</v>
      </c>
      <c r="O33" s="252" t="s">
        <v>343</v>
      </c>
      <c r="P33" s="253">
        <v>10224292</v>
      </c>
      <c r="Q33" s="252" t="s">
        <v>343</v>
      </c>
      <c r="R33" s="251" t="s">
        <v>343</v>
      </c>
      <c r="S33" s="249">
        <v>10224292</v>
      </c>
      <c r="T33" s="253">
        <v>10224292</v>
      </c>
      <c r="U33" s="252" t="s">
        <v>343</v>
      </c>
      <c r="V33" s="251" t="s">
        <v>343</v>
      </c>
      <c r="W33" s="237" t="s">
        <v>36</v>
      </c>
      <c r="X33" s="236" t="s">
        <v>218</v>
      </c>
    </row>
    <row r="34" spans="1:24" ht="28.5" customHeight="1">
      <c r="A34" s="226" t="s">
        <v>37</v>
      </c>
      <c r="B34" s="227" t="s">
        <v>53</v>
      </c>
      <c r="C34" s="249">
        <v>1717919</v>
      </c>
      <c r="D34" s="250" t="s">
        <v>343</v>
      </c>
      <c r="E34" s="252" t="s">
        <v>343</v>
      </c>
      <c r="F34" s="251" t="s">
        <v>343</v>
      </c>
      <c r="G34" s="252" t="s">
        <v>343</v>
      </c>
      <c r="H34" s="251" t="s">
        <v>343</v>
      </c>
      <c r="I34" s="252" t="s">
        <v>343</v>
      </c>
      <c r="J34" s="251" t="s">
        <v>343</v>
      </c>
      <c r="K34" s="252" t="s">
        <v>343</v>
      </c>
      <c r="L34" s="251" t="s">
        <v>343</v>
      </c>
      <c r="M34" s="256" t="s">
        <v>343</v>
      </c>
      <c r="N34" s="251" t="s">
        <v>343</v>
      </c>
      <c r="O34" s="252" t="s">
        <v>343</v>
      </c>
      <c r="P34" s="253">
        <v>1717919</v>
      </c>
      <c r="Q34" s="252" t="s">
        <v>343</v>
      </c>
      <c r="R34" s="251" t="s">
        <v>343</v>
      </c>
      <c r="S34" s="249">
        <v>1717919</v>
      </c>
      <c r="T34" s="253">
        <v>1717919</v>
      </c>
      <c r="U34" s="252" t="s">
        <v>343</v>
      </c>
      <c r="V34" s="251" t="s">
        <v>343</v>
      </c>
      <c r="W34" s="237" t="s">
        <v>37</v>
      </c>
      <c r="X34" s="236" t="s">
        <v>219</v>
      </c>
    </row>
    <row r="35" spans="1:24" ht="28.5" customHeight="1">
      <c r="A35" s="226" t="s">
        <v>38</v>
      </c>
      <c r="B35" s="227" t="s">
        <v>92</v>
      </c>
      <c r="C35" s="249">
        <v>2773951.172344981</v>
      </c>
      <c r="D35" s="257">
        <v>390616.487948458</v>
      </c>
      <c r="E35" s="249">
        <v>8051561.244664532</v>
      </c>
      <c r="F35" s="253">
        <v>9497940.36801726</v>
      </c>
      <c r="G35" s="249">
        <v>150780.861</v>
      </c>
      <c r="H35" s="253">
        <v>322046.397</v>
      </c>
      <c r="I35" s="252" t="s">
        <v>343</v>
      </c>
      <c r="J35" s="251" t="s">
        <v>343</v>
      </c>
      <c r="K35" s="252" t="s">
        <v>343</v>
      </c>
      <c r="L35" s="251" t="s">
        <v>343</v>
      </c>
      <c r="M35" s="256" t="s">
        <v>343</v>
      </c>
      <c r="N35" s="251" t="s">
        <v>343</v>
      </c>
      <c r="O35" s="252" t="s">
        <v>343</v>
      </c>
      <c r="P35" s="251" t="s">
        <v>343</v>
      </c>
      <c r="Q35" s="252" t="s">
        <v>343</v>
      </c>
      <c r="R35" s="251" t="s">
        <v>343</v>
      </c>
      <c r="S35" s="249">
        <v>10976293.278009513</v>
      </c>
      <c r="T35" s="253">
        <v>10210603.252965719</v>
      </c>
      <c r="U35" s="249">
        <v>2308807.4814632763</v>
      </c>
      <c r="V35" s="253">
        <v>3074497.506507072</v>
      </c>
      <c r="W35" s="237" t="s">
        <v>38</v>
      </c>
      <c r="X35" s="236" t="s">
        <v>220</v>
      </c>
    </row>
    <row r="36" spans="1:24" ht="28.5" customHeight="1">
      <c r="A36" s="226" t="s">
        <v>42</v>
      </c>
      <c r="B36" s="227" t="s">
        <v>60</v>
      </c>
      <c r="C36" s="249">
        <v>1613881.5155606559</v>
      </c>
      <c r="D36" s="250" t="s">
        <v>343</v>
      </c>
      <c r="E36" s="249">
        <v>3676806.4293907816</v>
      </c>
      <c r="F36" s="251" t="s">
        <v>343</v>
      </c>
      <c r="G36" s="249">
        <v>6572.611</v>
      </c>
      <c r="H36" s="251" t="s">
        <v>343</v>
      </c>
      <c r="I36" s="252" t="s">
        <v>343</v>
      </c>
      <c r="J36" s="251" t="s">
        <v>343</v>
      </c>
      <c r="K36" s="252" t="s">
        <v>343</v>
      </c>
      <c r="L36" s="251" t="s">
        <v>343</v>
      </c>
      <c r="M36" s="254">
        <v>102570.047</v>
      </c>
      <c r="N36" s="251" t="s">
        <v>343</v>
      </c>
      <c r="O36" s="249">
        <v>6349.619000000001</v>
      </c>
      <c r="P36" s="251" t="s">
        <v>343</v>
      </c>
      <c r="Q36" s="249">
        <v>121382.77804856305</v>
      </c>
      <c r="R36" s="251" t="s">
        <v>343</v>
      </c>
      <c r="S36" s="249">
        <v>5527563</v>
      </c>
      <c r="T36" s="251" t="s">
        <v>343</v>
      </c>
      <c r="U36" s="252" t="s">
        <v>343</v>
      </c>
      <c r="V36" s="253">
        <v>5527563</v>
      </c>
      <c r="W36" s="237" t="s">
        <v>42</v>
      </c>
      <c r="X36" s="236" t="s">
        <v>221</v>
      </c>
    </row>
    <row r="37" spans="1:24" ht="28.5" customHeight="1">
      <c r="A37" s="226" t="s">
        <v>43</v>
      </c>
      <c r="B37" s="240" t="s">
        <v>56</v>
      </c>
      <c r="C37" s="249">
        <v>2666819.364053309</v>
      </c>
      <c r="D37" s="250" t="s">
        <v>343</v>
      </c>
      <c r="E37" s="249">
        <v>61670.605762530104</v>
      </c>
      <c r="F37" s="253">
        <v>90772</v>
      </c>
      <c r="G37" s="252" t="s">
        <v>343</v>
      </c>
      <c r="H37" s="251" t="s">
        <v>343</v>
      </c>
      <c r="I37" s="252" t="s">
        <v>343</v>
      </c>
      <c r="J37" s="251" t="s">
        <v>343</v>
      </c>
      <c r="K37" s="252" t="s">
        <v>343</v>
      </c>
      <c r="L37" s="251" t="s">
        <v>343</v>
      </c>
      <c r="M37" s="254">
        <v>813404.663</v>
      </c>
      <c r="N37" s="253">
        <v>10768</v>
      </c>
      <c r="O37" s="249">
        <v>4870015.438</v>
      </c>
      <c r="P37" s="251" t="s">
        <v>343</v>
      </c>
      <c r="Q37" s="249">
        <v>574147.9291841616</v>
      </c>
      <c r="R37" s="253">
        <v>4425</v>
      </c>
      <c r="S37" s="249">
        <v>8986058</v>
      </c>
      <c r="T37" s="253">
        <v>105965</v>
      </c>
      <c r="U37" s="249">
        <v>56257</v>
      </c>
      <c r="V37" s="253">
        <v>8936350</v>
      </c>
      <c r="W37" s="237" t="s">
        <v>43</v>
      </c>
      <c r="X37" s="236" t="s">
        <v>222</v>
      </c>
    </row>
    <row r="38" spans="1:24" ht="28.5" customHeight="1">
      <c r="A38" s="226" t="s">
        <v>55</v>
      </c>
      <c r="B38" s="240" t="s">
        <v>61</v>
      </c>
      <c r="C38" s="252" t="s">
        <v>343</v>
      </c>
      <c r="D38" s="250" t="s">
        <v>343</v>
      </c>
      <c r="E38" s="252" t="s">
        <v>343</v>
      </c>
      <c r="F38" s="251" t="s">
        <v>343</v>
      </c>
      <c r="G38" s="252" t="s">
        <v>343</v>
      </c>
      <c r="H38" s="251" t="s">
        <v>343</v>
      </c>
      <c r="I38" s="252" t="s">
        <v>343</v>
      </c>
      <c r="J38" s="251" t="s">
        <v>343</v>
      </c>
      <c r="K38" s="249">
        <v>11422578</v>
      </c>
      <c r="L38" s="251" t="s">
        <v>343</v>
      </c>
      <c r="M38" s="256" t="s">
        <v>343</v>
      </c>
      <c r="N38" s="251" t="s">
        <v>343</v>
      </c>
      <c r="O38" s="252" t="s">
        <v>343</v>
      </c>
      <c r="P38" s="251" t="s">
        <v>343</v>
      </c>
      <c r="Q38" s="252" t="s">
        <v>343</v>
      </c>
      <c r="R38" s="251" t="s">
        <v>343</v>
      </c>
      <c r="S38" s="249">
        <v>11422578</v>
      </c>
      <c r="T38" s="251" t="s">
        <v>343</v>
      </c>
      <c r="U38" s="252" t="s">
        <v>343</v>
      </c>
      <c r="V38" s="253">
        <v>11422578</v>
      </c>
      <c r="W38" s="237" t="s">
        <v>55</v>
      </c>
      <c r="X38" s="236" t="s">
        <v>223</v>
      </c>
    </row>
    <row r="39" spans="1:24" s="15" customFormat="1" ht="28.5" customHeight="1">
      <c r="A39" s="226" t="s">
        <v>57</v>
      </c>
      <c r="B39" s="227" t="s">
        <v>224</v>
      </c>
      <c r="C39" s="249">
        <v>2047828.459505121</v>
      </c>
      <c r="D39" s="250" t="s">
        <v>343</v>
      </c>
      <c r="E39" s="252" t="s">
        <v>343</v>
      </c>
      <c r="F39" s="253">
        <v>615248.988010945</v>
      </c>
      <c r="G39" s="252" t="s">
        <v>343</v>
      </c>
      <c r="H39" s="253">
        <v>156746.092</v>
      </c>
      <c r="I39" s="252" t="s">
        <v>343</v>
      </c>
      <c r="J39" s="253">
        <v>37885.09566803009</v>
      </c>
      <c r="K39" s="249">
        <v>518434.9657679014</v>
      </c>
      <c r="L39" s="251" t="s">
        <v>343</v>
      </c>
      <c r="M39" s="254">
        <v>104258.15199999965</v>
      </c>
      <c r="N39" s="251" t="s">
        <v>343</v>
      </c>
      <c r="O39" s="252" t="s">
        <v>343</v>
      </c>
      <c r="P39" s="253">
        <v>1337422.4400000013</v>
      </c>
      <c r="Q39" s="252" t="s">
        <v>343</v>
      </c>
      <c r="R39" s="253">
        <v>429108.6224358743</v>
      </c>
      <c r="S39" s="249">
        <v>2670521.5772730224</v>
      </c>
      <c r="T39" s="253">
        <v>2576411.2381148506</v>
      </c>
      <c r="U39" s="252" t="s">
        <v>343</v>
      </c>
      <c r="V39" s="253">
        <v>94110.33915817156</v>
      </c>
      <c r="W39" s="237" t="s">
        <v>57</v>
      </c>
      <c r="X39" s="236" t="s">
        <v>225</v>
      </c>
    </row>
    <row r="40" spans="1:24" s="52" customFormat="1" ht="28.5" customHeight="1" thickBot="1">
      <c r="A40" s="241" t="s">
        <v>54</v>
      </c>
      <c r="B40" s="242"/>
      <c r="C40" s="258">
        <v>63898025.59404524</v>
      </c>
      <c r="D40" s="259">
        <v>11800183.880897293</v>
      </c>
      <c r="E40" s="258">
        <v>23073053.05570569</v>
      </c>
      <c r="F40" s="260">
        <v>49456222.04271123</v>
      </c>
      <c r="G40" s="258">
        <v>379646.82026605215</v>
      </c>
      <c r="H40" s="260">
        <v>4299636.375</v>
      </c>
      <c r="I40" s="258">
        <v>5642296.443369735</v>
      </c>
      <c r="J40" s="260">
        <v>6342951.496469282</v>
      </c>
      <c r="K40" s="258">
        <v>12350818.965767901</v>
      </c>
      <c r="L40" s="260">
        <v>12355247</v>
      </c>
      <c r="M40" s="261">
        <v>38057682.24084572</v>
      </c>
      <c r="N40" s="260">
        <v>38576049.083</v>
      </c>
      <c r="O40" s="258">
        <v>12801741.718506876</v>
      </c>
      <c r="P40" s="260">
        <v>13978715.394000001</v>
      </c>
      <c r="Q40" s="258">
        <v>9203928.650033504</v>
      </c>
      <c r="R40" s="260">
        <v>9753565.917625498</v>
      </c>
      <c r="S40" s="258">
        <v>165407193.48854068</v>
      </c>
      <c r="T40" s="260">
        <v>146562571.18970332</v>
      </c>
      <c r="U40" s="258">
        <v>14561910.195065822</v>
      </c>
      <c r="V40" s="260">
        <v>33406532.493903223</v>
      </c>
      <c r="W40" s="247"/>
      <c r="X40" s="248" t="s">
        <v>140</v>
      </c>
    </row>
    <row r="41" ht="15" customHeight="1" thickTop="1">
      <c r="K41" s="15"/>
    </row>
  </sheetData>
  <sheetProtection/>
  <mergeCells count="13">
    <mergeCell ref="O10:P10"/>
    <mergeCell ref="W10:X10"/>
    <mergeCell ref="E8:H8"/>
    <mergeCell ref="S10:T10"/>
    <mergeCell ref="I10:J10"/>
    <mergeCell ref="M10:N10"/>
    <mergeCell ref="U10:V10"/>
    <mergeCell ref="K7:R7"/>
    <mergeCell ref="K8:R8"/>
    <mergeCell ref="E7:H7"/>
    <mergeCell ref="G9:H9"/>
    <mergeCell ref="M9:N9"/>
    <mergeCell ref="O9:P9"/>
  </mergeCells>
  <printOptions horizontalCentered="1"/>
  <pageMargins left="0.3937007874015748" right="0.3937007874015748" top="0.7874015748031497" bottom="0.5905511811023623" header="0.5905511811023623" footer="0.984251968503937"/>
  <pageSetup horizontalDpi="600" verticalDpi="600" orientation="portrait" paperSize="9" scale="60" r:id="rId1"/>
  <colBreaks count="1" manualBreakCount="1">
    <brk id="12" max="37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X41"/>
  <sheetViews>
    <sheetView showGridLines="0" tabSelected="1" zoomScale="60" zoomScaleNormal="60" zoomScaleSheetLayoutView="52" zoomScalePageLayoutView="0" workbookViewId="0" topLeftCell="A1">
      <selection activeCell="F20" sqref="F20"/>
    </sheetView>
  </sheetViews>
  <sheetFormatPr defaultColWidth="9" defaultRowHeight="15"/>
  <cols>
    <col min="1" max="1" width="3.09765625" style="12" customWidth="1"/>
    <col min="2" max="2" width="22.19921875" style="11" customWidth="1"/>
    <col min="3" max="6" width="11.796875" style="2" bestFit="1" customWidth="1"/>
    <col min="7" max="10" width="10.19921875" style="2" customWidth="1"/>
    <col min="11" max="11" width="11.796875" style="2" bestFit="1" customWidth="1"/>
    <col min="12" max="12" width="10.8984375" style="2" customWidth="1"/>
    <col min="13" max="13" width="10.796875" style="15" customWidth="1"/>
    <col min="14" max="14" width="11.19921875" style="15" customWidth="1"/>
    <col min="15" max="15" width="10.8984375" style="15" customWidth="1"/>
    <col min="16" max="16" width="10.796875" style="15" customWidth="1"/>
    <col min="17" max="17" width="10.59765625" style="15" customWidth="1"/>
    <col min="18" max="18" width="10.59765625" style="15" bestFit="1" customWidth="1"/>
    <col min="19" max="20" width="12" style="2" customWidth="1"/>
    <col min="21" max="21" width="10.8984375" style="2" customWidth="1"/>
    <col min="22" max="22" width="11.09765625" style="2" customWidth="1"/>
    <col min="23" max="23" width="3.3984375" style="36" customWidth="1"/>
    <col min="24" max="24" width="30.3984375" style="2" customWidth="1"/>
    <col min="25" max="16384" width="9" style="2" customWidth="1"/>
  </cols>
  <sheetData>
    <row r="1" spans="1:24" ht="33" customHeight="1">
      <c r="A1" s="152"/>
      <c r="B1" s="153"/>
      <c r="C1" s="153"/>
      <c r="D1" s="153"/>
      <c r="E1" s="153"/>
      <c r="F1" s="153"/>
      <c r="G1" s="153"/>
      <c r="H1" s="153"/>
      <c r="I1" s="153"/>
      <c r="J1" s="154"/>
      <c r="K1" s="154"/>
      <c r="L1" s="155"/>
      <c r="M1" s="156"/>
      <c r="N1" s="157"/>
      <c r="O1" s="157"/>
      <c r="P1" s="157"/>
      <c r="Q1" s="157"/>
      <c r="R1" s="157"/>
      <c r="S1" s="153"/>
      <c r="T1" s="153"/>
      <c r="U1" s="153"/>
      <c r="V1" s="153"/>
      <c r="W1" s="158"/>
      <c r="X1" s="153"/>
    </row>
    <row r="2" spans="1:24" s="25" customFormat="1" ht="33" customHeight="1">
      <c r="A2" s="159"/>
      <c r="B2" s="157"/>
      <c r="C2" s="157"/>
      <c r="D2" s="157"/>
      <c r="E2" s="157"/>
      <c r="F2" s="157"/>
      <c r="G2" s="157"/>
      <c r="H2" s="157"/>
      <c r="I2" s="157"/>
      <c r="J2" s="159"/>
      <c r="K2" s="159"/>
      <c r="L2" s="160"/>
      <c r="M2" s="161"/>
      <c r="N2" s="157"/>
      <c r="O2" s="157"/>
      <c r="P2" s="157"/>
      <c r="Q2" s="157"/>
      <c r="R2" s="157"/>
      <c r="S2" s="157"/>
      <c r="T2" s="157"/>
      <c r="U2" s="157"/>
      <c r="V2" s="157"/>
      <c r="W2" s="162"/>
      <c r="X2" s="157"/>
    </row>
    <row r="3" spans="1:24" s="42" customFormat="1" ht="33" customHeight="1">
      <c r="A3" s="163"/>
      <c r="B3" s="164"/>
      <c r="C3" s="164"/>
      <c r="D3" s="164"/>
      <c r="E3" s="164"/>
      <c r="F3" s="164"/>
      <c r="G3" s="164"/>
      <c r="H3" s="164"/>
      <c r="I3" s="164"/>
      <c r="J3" s="163"/>
      <c r="K3" s="163"/>
      <c r="L3" s="165" t="s">
        <v>314</v>
      </c>
      <c r="M3" s="166" t="s">
        <v>190</v>
      </c>
      <c r="N3" s="167"/>
      <c r="O3" s="167"/>
      <c r="P3" s="167"/>
      <c r="Q3" s="167"/>
      <c r="R3" s="167"/>
      <c r="S3" s="164"/>
      <c r="T3" s="164"/>
      <c r="U3" s="164"/>
      <c r="V3" s="164"/>
      <c r="W3" s="168"/>
      <c r="X3" s="164"/>
    </row>
    <row r="4" spans="1:24" ht="33" customHeight="1">
      <c r="A4" s="152"/>
      <c r="B4" s="169"/>
      <c r="C4" s="169"/>
      <c r="D4" s="169"/>
      <c r="E4" s="169"/>
      <c r="F4" s="169"/>
      <c r="G4" s="169"/>
      <c r="H4" s="169"/>
      <c r="I4" s="170"/>
      <c r="J4" s="171"/>
      <c r="K4" s="171"/>
      <c r="L4" s="170" t="s">
        <v>73</v>
      </c>
      <c r="M4" s="172" t="s">
        <v>315</v>
      </c>
      <c r="N4" s="169"/>
      <c r="O4" s="169"/>
      <c r="P4" s="169"/>
      <c r="Q4" s="169"/>
      <c r="R4" s="169"/>
      <c r="S4" s="169"/>
      <c r="T4" s="169"/>
      <c r="U4" s="169"/>
      <c r="V4" s="169"/>
      <c r="W4" s="162"/>
      <c r="X4" s="169"/>
    </row>
    <row r="5" spans="1:24" ht="22.5" customHeight="1">
      <c r="A5" s="173"/>
      <c r="B5" s="174"/>
      <c r="C5" s="175"/>
      <c r="D5" s="175"/>
      <c r="E5" s="175"/>
      <c r="F5" s="175"/>
      <c r="G5" s="175"/>
      <c r="H5" s="175"/>
      <c r="I5" s="175"/>
      <c r="J5" s="154"/>
      <c r="K5" s="176"/>
      <c r="L5" s="176"/>
      <c r="M5" s="177"/>
      <c r="N5" s="178"/>
      <c r="O5" s="178"/>
      <c r="P5" s="178"/>
      <c r="Q5" s="178"/>
      <c r="R5" s="178"/>
      <c r="S5" s="175"/>
      <c r="T5" s="179"/>
      <c r="U5" s="175"/>
      <c r="V5" s="179"/>
      <c r="W5" s="180"/>
      <c r="X5" s="181" t="s">
        <v>0</v>
      </c>
    </row>
    <row r="6" spans="1:24" ht="22.5" customHeight="1" thickBot="1">
      <c r="A6" s="182"/>
      <c r="B6" s="174"/>
      <c r="C6" s="175"/>
      <c r="D6" s="175"/>
      <c r="E6" s="175"/>
      <c r="F6" s="175"/>
      <c r="G6" s="175"/>
      <c r="H6" s="178"/>
      <c r="I6" s="175"/>
      <c r="J6" s="175"/>
      <c r="K6" s="175"/>
      <c r="L6" s="175"/>
      <c r="M6" s="178"/>
      <c r="N6" s="178"/>
      <c r="O6" s="178"/>
      <c r="P6" s="178"/>
      <c r="Q6" s="178"/>
      <c r="R6" s="178"/>
      <c r="S6" s="175"/>
      <c r="T6" s="183"/>
      <c r="U6" s="175"/>
      <c r="V6" s="183"/>
      <c r="W6" s="180"/>
      <c r="X6" s="184" t="s">
        <v>70</v>
      </c>
    </row>
    <row r="7" spans="1:24" s="77" customFormat="1" ht="21" customHeight="1" thickTop="1">
      <c r="A7" s="185"/>
      <c r="B7" s="186"/>
      <c r="C7" s="187" t="s">
        <v>23</v>
      </c>
      <c r="D7" s="188"/>
      <c r="E7" s="266" t="s">
        <v>192</v>
      </c>
      <c r="F7" s="267"/>
      <c r="G7" s="267"/>
      <c r="H7" s="268"/>
      <c r="I7" s="187"/>
      <c r="J7" s="188"/>
      <c r="K7" s="266" t="s">
        <v>193</v>
      </c>
      <c r="L7" s="267"/>
      <c r="M7" s="267"/>
      <c r="N7" s="267"/>
      <c r="O7" s="267"/>
      <c r="P7" s="267"/>
      <c r="Q7" s="267"/>
      <c r="R7" s="268"/>
      <c r="S7" s="187"/>
      <c r="T7" s="188"/>
      <c r="U7" s="189"/>
      <c r="V7" s="188"/>
      <c r="W7" s="190"/>
      <c r="X7" s="191"/>
    </row>
    <row r="8" spans="1:24" s="86" customFormat="1" ht="22.5" customHeight="1" thickBot="1">
      <c r="A8" s="192"/>
      <c r="B8" s="193"/>
      <c r="C8" s="194" t="s">
        <v>24</v>
      </c>
      <c r="D8" s="195"/>
      <c r="E8" s="269" t="s">
        <v>25</v>
      </c>
      <c r="F8" s="270"/>
      <c r="G8" s="270"/>
      <c r="H8" s="271"/>
      <c r="I8" s="196" t="s">
        <v>65</v>
      </c>
      <c r="J8" s="197"/>
      <c r="K8" s="269" t="s">
        <v>83</v>
      </c>
      <c r="L8" s="270"/>
      <c r="M8" s="270"/>
      <c r="N8" s="270"/>
      <c r="O8" s="270"/>
      <c r="P8" s="270"/>
      <c r="Q8" s="270"/>
      <c r="R8" s="271"/>
      <c r="S8" s="198" t="s">
        <v>84</v>
      </c>
      <c r="T8" s="197"/>
      <c r="U8" s="199" t="s">
        <v>85</v>
      </c>
      <c r="V8" s="197"/>
      <c r="W8" s="200"/>
      <c r="X8" s="201"/>
    </row>
    <row r="9" spans="1:24" s="92" customFormat="1" ht="18.75" customHeight="1">
      <c r="A9" s="192"/>
      <c r="B9" s="193"/>
      <c r="C9" s="194" t="s">
        <v>75</v>
      </c>
      <c r="D9" s="195"/>
      <c r="E9" s="196" t="s">
        <v>89</v>
      </c>
      <c r="F9" s="202"/>
      <c r="G9" s="272" t="s">
        <v>90</v>
      </c>
      <c r="H9" s="273"/>
      <c r="I9" s="194"/>
      <c r="J9" s="203"/>
      <c r="K9" s="204" t="s">
        <v>91</v>
      </c>
      <c r="L9" s="202"/>
      <c r="M9" s="274" t="s">
        <v>312</v>
      </c>
      <c r="N9" s="275"/>
      <c r="O9" s="276" t="s">
        <v>44</v>
      </c>
      <c r="P9" s="275"/>
      <c r="Q9" s="205" t="s">
        <v>323</v>
      </c>
      <c r="R9" s="195"/>
      <c r="S9" s="198" t="s">
        <v>66</v>
      </c>
      <c r="T9" s="203"/>
      <c r="U9" s="199" t="s">
        <v>86</v>
      </c>
      <c r="V9" s="203"/>
      <c r="W9" s="206"/>
      <c r="X9" s="207"/>
    </row>
    <row r="10" spans="1:24" s="86" customFormat="1" ht="33.75" customHeight="1" thickBot="1">
      <c r="A10" s="208" t="s">
        <v>39</v>
      </c>
      <c r="B10" s="203"/>
      <c r="C10" s="209" t="s">
        <v>76</v>
      </c>
      <c r="D10" s="210"/>
      <c r="E10" s="209" t="s">
        <v>344</v>
      </c>
      <c r="F10" s="210"/>
      <c r="G10" s="211" t="s">
        <v>77</v>
      </c>
      <c r="H10" s="210"/>
      <c r="I10" s="281" t="s">
        <v>67</v>
      </c>
      <c r="J10" s="282"/>
      <c r="K10" s="209" t="s">
        <v>68</v>
      </c>
      <c r="L10" s="210"/>
      <c r="M10" s="283" t="s">
        <v>313</v>
      </c>
      <c r="N10" s="278"/>
      <c r="O10" s="277" t="s">
        <v>78</v>
      </c>
      <c r="P10" s="278"/>
      <c r="Q10" s="212" t="s">
        <v>79</v>
      </c>
      <c r="R10" s="210"/>
      <c r="S10" s="269" t="s">
        <v>80</v>
      </c>
      <c r="T10" s="271"/>
      <c r="U10" s="270" t="s">
        <v>81</v>
      </c>
      <c r="V10" s="271"/>
      <c r="W10" s="279" t="s">
        <v>26</v>
      </c>
      <c r="X10" s="280"/>
    </row>
    <row r="11" spans="1:24" s="92" customFormat="1" ht="21.75" customHeight="1">
      <c r="A11" s="213"/>
      <c r="B11" s="203"/>
      <c r="C11" s="214" t="s">
        <v>87</v>
      </c>
      <c r="D11" s="215" t="s">
        <v>88</v>
      </c>
      <c r="E11" s="214" t="s">
        <v>87</v>
      </c>
      <c r="F11" s="216" t="s">
        <v>88</v>
      </c>
      <c r="G11" s="214" t="s">
        <v>87</v>
      </c>
      <c r="H11" s="216" t="s">
        <v>88</v>
      </c>
      <c r="I11" s="214" t="s">
        <v>87</v>
      </c>
      <c r="J11" s="216" t="s">
        <v>88</v>
      </c>
      <c r="K11" s="214" t="s">
        <v>87</v>
      </c>
      <c r="L11" s="216" t="s">
        <v>88</v>
      </c>
      <c r="M11" s="217" t="s">
        <v>87</v>
      </c>
      <c r="N11" s="216" t="s">
        <v>88</v>
      </c>
      <c r="O11" s="214" t="s">
        <v>87</v>
      </c>
      <c r="P11" s="216" t="s">
        <v>88</v>
      </c>
      <c r="Q11" s="214" t="s">
        <v>87</v>
      </c>
      <c r="R11" s="216" t="s">
        <v>88</v>
      </c>
      <c r="S11" s="214" t="s">
        <v>87</v>
      </c>
      <c r="T11" s="216" t="s">
        <v>88</v>
      </c>
      <c r="U11" s="214" t="s">
        <v>87</v>
      </c>
      <c r="V11" s="216" t="s">
        <v>88</v>
      </c>
      <c r="W11" s="206"/>
      <c r="X11" s="207"/>
    </row>
    <row r="12" spans="1:24" s="108" customFormat="1" ht="36.75" customHeight="1" thickBot="1">
      <c r="A12" s="218"/>
      <c r="B12" s="219"/>
      <c r="C12" s="220" t="s">
        <v>41</v>
      </c>
      <c r="D12" s="221" t="s">
        <v>40</v>
      </c>
      <c r="E12" s="220" t="s">
        <v>41</v>
      </c>
      <c r="F12" s="222" t="s">
        <v>40</v>
      </c>
      <c r="G12" s="220" t="s">
        <v>41</v>
      </c>
      <c r="H12" s="222" t="s">
        <v>40</v>
      </c>
      <c r="I12" s="220" t="s">
        <v>41</v>
      </c>
      <c r="J12" s="222" t="s">
        <v>40</v>
      </c>
      <c r="K12" s="220" t="s">
        <v>41</v>
      </c>
      <c r="L12" s="222" t="s">
        <v>40</v>
      </c>
      <c r="M12" s="223" t="s">
        <v>41</v>
      </c>
      <c r="N12" s="222" t="s">
        <v>40</v>
      </c>
      <c r="O12" s="220" t="s">
        <v>41</v>
      </c>
      <c r="P12" s="222" t="s">
        <v>40</v>
      </c>
      <c r="Q12" s="220" t="s">
        <v>41</v>
      </c>
      <c r="R12" s="222" t="s">
        <v>40</v>
      </c>
      <c r="S12" s="220" t="s">
        <v>41</v>
      </c>
      <c r="T12" s="222" t="s">
        <v>40</v>
      </c>
      <c r="U12" s="220" t="s">
        <v>41</v>
      </c>
      <c r="V12" s="222" t="s">
        <v>40</v>
      </c>
      <c r="W12" s="224"/>
      <c r="X12" s="225"/>
    </row>
    <row r="13" spans="1:24" ht="28.5" customHeight="1" thickTop="1">
      <c r="A13" s="226" t="s">
        <v>4</v>
      </c>
      <c r="B13" s="227" t="s">
        <v>10</v>
      </c>
      <c r="C13" s="228">
        <v>931895.6946504172</v>
      </c>
      <c r="D13" s="229" t="s">
        <v>343</v>
      </c>
      <c r="E13" s="228">
        <v>170784.0335877423</v>
      </c>
      <c r="F13" s="230" t="s">
        <v>343</v>
      </c>
      <c r="G13" s="228">
        <v>390.022</v>
      </c>
      <c r="H13" s="230" t="s">
        <v>343</v>
      </c>
      <c r="I13" s="228">
        <v>91.18244897959184</v>
      </c>
      <c r="J13" s="230" t="s">
        <v>343</v>
      </c>
      <c r="K13" s="231" t="s">
        <v>343</v>
      </c>
      <c r="L13" s="232">
        <v>1320376</v>
      </c>
      <c r="M13" s="233">
        <v>213032</v>
      </c>
      <c r="N13" s="230" t="s">
        <v>343</v>
      </c>
      <c r="O13" s="228">
        <v>707.6013711005198</v>
      </c>
      <c r="P13" s="230" t="s">
        <v>343</v>
      </c>
      <c r="Q13" s="228">
        <v>3475.465941760014</v>
      </c>
      <c r="R13" s="230" t="s">
        <v>343</v>
      </c>
      <c r="S13" s="228">
        <v>1320375.9999999998</v>
      </c>
      <c r="T13" s="234">
        <v>1320376</v>
      </c>
      <c r="U13" s="231" t="s">
        <v>343</v>
      </c>
      <c r="V13" s="230" t="s">
        <v>343</v>
      </c>
      <c r="W13" s="235" t="s">
        <v>4</v>
      </c>
      <c r="X13" s="236" t="s">
        <v>194</v>
      </c>
    </row>
    <row r="14" spans="1:24" ht="28.5" customHeight="1">
      <c r="A14" s="226" t="s">
        <v>5</v>
      </c>
      <c r="B14" s="227" t="s">
        <v>195</v>
      </c>
      <c r="C14" s="228">
        <v>9908332.625871263</v>
      </c>
      <c r="D14" s="229" t="s">
        <v>343</v>
      </c>
      <c r="E14" s="228">
        <v>1942046.2900922613</v>
      </c>
      <c r="F14" s="230" t="s">
        <v>343</v>
      </c>
      <c r="G14" s="228">
        <v>17844.538</v>
      </c>
      <c r="H14" s="230" t="s">
        <v>343</v>
      </c>
      <c r="I14" s="231" t="s">
        <v>343</v>
      </c>
      <c r="J14" s="230" t="s">
        <v>343</v>
      </c>
      <c r="K14" s="231" t="s">
        <v>343</v>
      </c>
      <c r="L14" s="230" t="s">
        <v>343</v>
      </c>
      <c r="M14" s="233">
        <v>64201.632</v>
      </c>
      <c r="N14" s="232">
        <v>12725466.566</v>
      </c>
      <c r="O14" s="228">
        <v>204866.256</v>
      </c>
      <c r="P14" s="230" t="s">
        <v>343</v>
      </c>
      <c r="Q14" s="228">
        <v>381513.2240364741</v>
      </c>
      <c r="R14" s="230" t="s">
        <v>343</v>
      </c>
      <c r="S14" s="228">
        <v>12518804.565999998</v>
      </c>
      <c r="T14" s="232">
        <v>12725466.566</v>
      </c>
      <c r="U14" s="228">
        <v>206662</v>
      </c>
      <c r="V14" s="230" t="s">
        <v>343</v>
      </c>
      <c r="W14" s="237" t="s">
        <v>5</v>
      </c>
      <c r="X14" s="236" t="s">
        <v>196</v>
      </c>
    </row>
    <row r="15" spans="1:24" ht="28.5" customHeight="1">
      <c r="A15" s="226" t="s">
        <v>6</v>
      </c>
      <c r="B15" s="227" t="s">
        <v>197</v>
      </c>
      <c r="C15" s="228">
        <v>14601517.291928723</v>
      </c>
      <c r="D15" s="229" t="s">
        <v>343</v>
      </c>
      <c r="E15" s="228">
        <v>2135042.9888249505</v>
      </c>
      <c r="F15" s="230" t="s">
        <v>343</v>
      </c>
      <c r="G15" s="228">
        <v>124859.472</v>
      </c>
      <c r="H15" s="230" t="s">
        <v>343</v>
      </c>
      <c r="I15" s="231" t="s">
        <v>343</v>
      </c>
      <c r="J15" s="230" t="s">
        <v>343</v>
      </c>
      <c r="K15" s="231" t="s">
        <v>343</v>
      </c>
      <c r="L15" s="230" t="s">
        <v>343</v>
      </c>
      <c r="M15" s="233">
        <v>934811.19</v>
      </c>
      <c r="N15" s="232">
        <v>22359582.1</v>
      </c>
      <c r="O15" s="228">
        <v>1456802.2850000001</v>
      </c>
      <c r="P15" s="230" t="s">
        <v>343</v>
      </c>
      <c r="Q15" s="228">
        <v>776233.8722463294</v>
      </c>
      <c r="R15" s="230" t="s">
        <v>343</v>
      </c>
      <c r="S15" s="228">
        <v>20029267.100000005</v>
      </c>
      <c r="T15" s="232">
        <v>22359582.1</v>
      </c>
      <c r="U15" s="228">
        <v>2330315</v>
      </c>
      <c r="V15" s="230" t="s">
        <v>343</v>
      </c>
      <c r="W15" s="237" t="s">
        <v>6</v>
      </c>
      <c r="X15" s="236" t="s">
        <v>198</v>
      </c>
    </row>
    <row r="16" spans="1:24" ht="28.5" customHeight="1">
      <c r="A16" s="226" t="s">
        <v>7</v>
      </c>
      <c r="B16" s="227" t="s">
        <v>199</v>
      </c>
      <c r="C16" s="228">
        <v>1357969.6927685174</v>
      </c>
      <c r="D16" s="229" t="s">
        <v>343</v>
      </c>
      <c r="E16" s="228">
        <v>3676.1172314827404</v>
      </c>
      <c r="F16" s="230" t="s">
        <v>343</v>
      </c>
      <c r="G16" s="228">
        <v>245.234</v>
      </c>
      <c r="H16" s="230" t="s">
        <v>343</v>
      </c>
      <c r="I16" s="231" t="s">
        <v>343</v>
      </c>
      <c r="J16" s="230" t="s">
        <v>343</v>
      </c>
      <c r="K16" s="231" t="s">
        <v>343</v>
      </c>
      <c r="L16" s="230" t="s">
        <v>343</v>
      </c>
      <c r="M16" s="233">
        <v>1026660</v>
      </c>
      <c r="N16" s="230" t="s">
        <v>343</v>
      </c>
      <c r="O16" s="228">
        <v>189952.87999999998</v>
      </c>
      <c r="P16" s="230" t="s">
        <v>343</v>
      </c>
      <c r="Q16" s="228">
        <v>31217.076</v>
      </c>
      <c r="R16" s="230" t="s">
        <v>343</v>
      </c>
      <c r="S16" s="228">
        <v>2609720.9999999995</v>
      </c>
      <c r="T16" s="230" t="s">
        <v>343</v>
      </c>
      <c r="U16" s="231" t="s">
        <v>343</v>
      </c>
      <c r="V16" s="232">
        <v>2609721</v>
      </c>
      <c r="W16" s="237" t="s">
        <v>7</v>
      </c>
      <c r="X16" s="236" t="s">
        <v>200</v>
      </c>
    </row>
    <row r="17" spans="1:24" ht="28.5" customHeight="1">
      <c r="A17" s="226" t="s">
        <v>8</v>
      </c>
      <c r="B17" s="227" t="s">
        <v>12</v>
      </c>
      <c r="C17" s="231" t="s">
        <v>343</v>
      </c>
      <c r="D17" s="229" t="s">
        <v>343</v>
      </c>
      <c r="E17" s="231" t="s">
        <v>343</v>
      </c>
      <c r="F17" s="230" t="s">
        <v>343</v>
      </c>
      <c r="G17" s="231" t="s">
        <v>343</v>
      </c>
      <c r="H17" s="230" t="s">
        <v>343</v>
      </c>
      <c r="I17" s="228">
        <v>966133.334</v>
      </c>
      <c r="J17" s="230" t="s">
        <v>343</v>
      </c>
      <c r="K17" s="231" t="s">
        <v>343</v>
      </c>
      <c r="L17" s="232">
        <v>181662</v>
      </c>
      <c r="M17" s="238" t="s">
        <v>343</v>
      </c>
      <c r="N17" s="232">
        <v>784471.334</v>
      </c>
      <c r="O17" s="231" t="s">
        <v>343</v>
      </c>
      <c r="P17" s="230" t="s">
        <v>343</v>
      </c>
      <c r="Q17" s="231" t="s">
        <v>343</v>
      </c>
      <c r="R17" s="230" t="s">
        <v>343</v>
      </c>
      <c r="S17" s="228">
        <v>966133.334</v>
      </c>
      <c r="T17" s="232">
        <v>966133.334</v>
      </c>
      <c r="U17" s="231" t="s">
        <v>343</v>
      </c>
      <c r="V17" s="230" t="s">
        <v>343</v>
      </c>
      <c r="W17" s="237" t="s">
        <v>8</v>
      </c>
      <c r="X17" s="236" t="s">
        <v>201</v>
      </c>
    </row>
    <row r="18" spans="1:24" ht="28.5" customHeight="1">
      <c r="A18" s="226" t="s">
        <v>9</v>
      </c>
      <c r="B18" s="227" t="s">
        <v>13</v>
      </c>
      <c r="C18" s="231" t="s">
        <v>343</v>
      </c>
      <c r="D18" s="229" t="s">
        <v>343</v>
      </c>
      <c r="E18" s="231" t="s">
        <v>343</v>
      </c>
      <c r="F18" s="230" t="s">
        <v>343</v>
      </c>
      <c r="G18" s="231" t="s">
        <v>343</v>
      </c>
      <c r="H18" s="230" t="s">
        <v>343</v>
      </c>
      <c r="I18" s="231" t="s">
        <v>343</v>
      </c>
      <c r="J18" s="230" t="s">
        <v>343</v>
      </c>
      <c r="K18" s="231" t="s">
        <v>343</v>
      </c>
      <c r="L18" s="232">
        <v>1404831</v>
      </c>
      <c r="M18" s="233">
        <v>1404831</v>
      </c>
      <c r="N18" s="230" t="s">
        <v>343</v>
      </c>
      <c r="O18" s="231" t="s">
        <v>343</v>
      </c>
      <c r="P18" s="230" t="s">
        <v>343</v>
      </c>
      <c r="Q18" s="231" t="s">
        <v>343</v>
      </c>
      <c r="R18" s="230" t="s">
        <v>343</v>
      </c>
      <c r="S18" s="228">
        <v>1404831</v>
      </c>
      <c r="T18" s="232">
        <v>1404831</v>
      </c>
      <c r="U18" s="231" t="s">
        <v>343</v>
      </c>
      <c r="V18" s="230" t="s">
        <v>343</v>
      </c>
      <c r="W18" s="237" t="s">
        <v>9</v>
      </c>
      <c r="X18" s="236" t="s">
        <v>202</v>
      </c>
    </row>
    <row r="19" spans="1:24" ht="28.5" customHeight="1">
      <c r="A19" s="226" t="s">
        <v>20</v>
      </c>
      <c r="B19" s="227" t="s">
        <v>14</v>
      </c>
      <c r="C19" s="231" t="s">
        <v>343</v>
      </c>
      <c r="D19" s="229" t="s">
        <v>343</v>
      </c>
      <c r="E19" s="231" t="s">
        <v>343</v>
      </c>
      <c r="F19" s="230" t="s">
        <v>343</v>
      </c>
      <c r="G19" s="231" t="s">
        <v>343</v>
      </c>
      <c r="H19" s="230" t="s">
        <v>343</v>
      </c>
      <c r="I19" s="231" t="s">
        <v>343</v>
      </c>
      <c r="J19" s="230" t="s">
        <v>343</v>
      </c>
      <c r="K19" s="231" t="s">
        <v>343</v>
      </c>
      <c r="L19" s="232">
        <v>2192153</v>
      </c>
      <c r="M19" s="233">
        <v>2179942</v>
      </c>
      <c r="N19" s="230" t="s">
        <v>343</v>
      </c>
      <c r="O19" s="228">
        <v>12211</v>
      </c>
      <c r="P19" s="230" t="s">
        <v>343</v>
      </c>
      <c r="Q19" s="231" t="s">
        <v>343</v>
      </c>
      <c r="R19" s="230" t="s">
        <v>343</v>
      </c>
      <c r="S19" s="228">
        <v>2192153</v>
      </c>
      <c r="T19" s="232">
        <v>2192153</v>
      </c>
      <c r="U19" s="231" t="s">
        <v>343</v>
      </c>
      <c r="V19" s="230" t="s">
        <v>343</v>
      </c>
      <c r="W19" s="237" t="s">
        <v>20</v>
      </c>
      <c r="X19" s="236" t="s">
        <v>93</v>
      </c>
    </row>
    <row r="20" spans="1:24" ht="28.5" customHeight="1">
      <c r="A20" s="226" t="s">
        <v>21</v>
      </c>
      <c r="B20" s="227" t="s">
        <v>203</v>
      </c>
      <c r="C20" s="231" t="s">
        <v>343</v>
      </c>
      <c r="D20" s="229" t="s">
        <v>343</v>
      </c>
      <c r="E20" s="231" t="s">
        <v>343</v>
      </c>
      <c r="F20" s="230" t="s">
        <v>343</v>
      </c>
      <c r="G20" s="231" t="s">
        <v>343</v>
      </c>
      <c r="H20" s="230" t="s">
        <v>343</v>
      </c>
      <c r="I20" s="231" t="s">
        <v>343</v>
      </c>
      <c r="J20" s="230" t="s">
        <v>343</v>
      </c>
      <c r="K20" s="231" t="s">
        <v>343</v>
      </c>
      <c r="L20" s="232">
        <v>6682155</v>
      </c>
      <c r="M20" s="233">
        <v>6535905</v>
      </c>
      <c r="N20" s="230" t="s">
        <v>343</v>
      </c>
      <c r="O20" s="228">
        <v>91800</v>
      </c>
      <c r="P20" s="230" t="s">
        <v>343</v>
      </c>
      <c r="Q20" s="228">
        <v>54450</v>
      </c>
      <c r="R20" s="230" t="s">
        <v>343</v>
      </c>
      <c r="S20" s="228">
        <v>6682155</v>
      </c>
      <c r="T20" s="232">
        <v>6682155</v>
      </c>
      <c r="U20" s="231" t="s">
        <v>343</v>
      </c>
      <c r="V20" s="230" t="s">
        <v>343</v>
      </c>
      <c r="W20" s="237" t="s">
        <v>21</v>
      </c>
      <c r="X20" s="236" t="s">
        <v>204</v>
      </c>
    </row>
    <row r="21" spans="1:24" ht="28.5" customHeight="1">
      <c r="A21" s="226" t="s">
        <v>22</v>
      </c>
      <c r="B21" s="227" t="s">
        <v>15</v>
      </c>
      <c r="C21" s="231" t="s">
        <v>343</v>
      </c>
      <c r="D21" s="229" t="s">
        <v>343</v>
      </c>
      <c r="E21" s="231" t="s">
        <v>343</v>
      </c>
      <c r="F21" s="230" t="s">
        <v>343</v>
      </c>
      <c r="G21" s="231" t="s">
        <v>343</v>
      </c>
      <c r="H21" s="230" t="s">
        <v>343</v>
      </c>
      <c r="I21" s="231" t="s">
        <v>343</v>
      </c>
      <c r="J21" s="230" t="s">
        <v>343</v>
      </c>
      <c r="K21" s="228">
        <v>566275</v>
      </c>
      <c r="L21" s="230" t="s">
        <v>343</v>
      </c>
      <c r="M21" s="238" t="s">
        <v>343</v>
      </c>
      <c r="N21" s="232">
        <v>566275</v>
      </c>
      <c r="O21" s="231" t="s">
        <v>343</v>
      </c>
      <c r="P21" s="230" t="s">
        <v>343</v>
      </c>
      <c r="Q21" s="231" t="s">
        <v>343</v>
      </c>
      <c r="R21" s="230" t="s">
        <v>343</v>
      </c>
      <c r="S21" s="228">
        <v>566275</v>
      </c>
      <c r="T21" s="232">
        <v>566275</v>
      </c>
      <c r="U21" s="231" t="s">
        <v>343</v>
      </c>
      <c r="V21" s="230" t="s">
        <v>343</v>
      </c>
      <c r="W21" s="237" t="s">
        <v>22</v>
      </c>
      <c r="X21" s="236" t="s">
        <v>205</v>
      </c>
    </row>
    <row r="22" spans="1:24" ht="28.5" customHeight="1">
      <c r="A22" s="226" t="s">
        <v>27</v>
      </c>
      <c r="B22" s="227" t="s">
        <v>16</v>
      </c>
      <c r="C22" s="231" t="s">
        <v>343</v>
      </c>
      <c r="D22" s="229" t="s">
        <v>343</v>
      </c>
      <c r="E22" s="231" t="s">
        <v>343</v>
      </c>
      <c r="F22" s="230" t="s">
        <v>343</v>
      </c>
      <c r="G22" s="231" t="s">
        <v>343</v>
      </c>
      <c r="H22" s="230" t="s">
        <v>343</v>
      </c>
      <c r="I22" s="231" t="s">
        <v>343</v>
      </c>
      <c r="J22" s="230" t="s">
        <v>343</v>
      </c>
      <c r="K22" s="231" t="s">
        <v>343</v>
      </c>
      <c r="L22" s="230" t="s">
        <v>343</v>
      </c>
      <c r="M22" s="233">
        <v>21731</v>
      </c>
      <c r="N22" s="232">
        <v>131</v>
      </c>
      <c r="O22" s="231" t="s">
        <v>343</v>
      </c>
      <c r="P22" s="230" t="s">
        <v>343</v>
      </c>
      <c r="Q22" s="228">
        <v>131</v>
      </c>
      <c r="R22" s="232">
        <v>21731</v>
      </c>
      <c r="S22" s="228">
        <v>21862</v>
      </c>
      <c r="T22" s="232">
        <v>21862</v>
      </c>
      <c r="U22" s="231" t="s">
        <v>343</v>
      </c>
      <c r="V22" s="230" t="s">
        <v>343</v>
      </c>
      <c r="W22" s="237" t="s">
        <v>27</v>
      </c>
      <c r="X22" s="236" t="s">
        <v>206</v>
      </c>
    </row>
    <row r="23" spans="1:24" ht="28.5" customHeight="1">
      <c r="A23" s="226" t="s">
        <v>28</v>
      </c>
      <c r="B23" s="227" t="s">
        <v>18</v>
      </c>
      <c r="C23" s="231" t="s">
        <v>343</v>
      </c>
      <c r="D23" s="239">
        <v>11468841.201636096</v>
      </c>
      <c r="E23" s="231" t="s">
        <v>343</v>
      </c>
      <c r="F23" s="232">
        <v>8032397.945311505</v>
      </c>
      <c r="G23" s="231" t="s">
        <v>343</v>
      </c>
      <c r="H23" s="232">
        <v>780426.308</v>
      </c>
      <c r="I23" s="231" t="s">
        <v>343</v>
      </c>
      <c r="J23" s="232">
        <v>1660040</v>
      </c>
      <c r="K23" s="231" t="s">
        <v>343</v>
      </c>
      <c r="L23" s="230" t="s">
        <v>343</v>
      </c>
      <c r="M23" s="233">
        <v>23520585.003</v>
      </c>
      <c r="N23" s="232">
        <v>2708.1009999999997</v>
      </c>
      <c r="O23" s="228">
        <v>1211130.9281396908</v>
      </c>
      <c r="P23" s="232">
        <v>33872.88910801207</v>
      </c>
      <c r="Q23" s="228">
        <v>418057.8880900997</v>
      </c>
      <c r="R23" s="232">
        <v>657659.3151199142</v>
      </c>
      <c r="S23" s="228">
        <v>25149773.81922979</v>
      </c>
      <c r="T23" s="232">
        <v>22635945.760175526</v>
      </c>
      <c r="U23" s="231" t="s">
        <v>343</v>
      </c>
      <c r="V23" s="232">
        <v>2513828.0590542615</v>
      </c>
      <c r="W23" s="237" t="s">
        <v>28</v>
      </c>
      <c r="X23" s="236" t="s">
        <v>207</v>
      </c>
    </row>
    <row r="24" spans="1:24" ht="28.5" customHeight="1">
      <c r="A24" s="226" t="s">
        <v>29</v>
      </c>
      <c r="B24" s="227" t="s">
        <v>208</v>
      </c>
      <c r="C24" s="228">
        <v>558105.5211011202</v>
      </c>
      <c r="D24" s="229" t="s">
        <v>343</v>
      </c>
      <c r="E24" s="228">
        <v>152615.58941875515</v>
      </c>
      <c r="F24" s="230" t="s">
        <v>343</v>
      </c>
      <c r="G24" s="228">
        <v>2911.103</v>
      </c>
      <c r="H24" s="230" t="s">
        <v>343</v>
      </c>
      <c r="I24" s="228">
        <v>839</v>
      </c>
      <c r="J24" s="230" t="s">
        <v>343</v>
      </c>
      <c r="K24" s="231" t="s">
        <v>343</v>
      </c>
      <c r="L24" s="230" t="s">
        <v>343</v>
      </c>
      <c r="M24" s="233">
        <v>68723.424</v>
      </c>
      <c r="N24" s="232">
        <v>421955</v>
      </c>
      <c r="O24" s="228">
        <v>149270</v>
      </c>
      <c r="P24" s="230" t="s">
        <v>343</v>
      </c>
      <c r="Q24" s="228">
        <v>300866.9753121224</v>
      </c>
      <c r="R24" s="232">
        <v>885181.6128319977</v>
      </c>
      <c r="S24" s="228">
        <v>1233331.6128319977</v>
      </c>
      <c r="T24" s="232">
        <v>1307136.6128319977</v>
      </c>
      <c r="U24" s="228">
        <v>73805</v>
      </c>
      <c r="V24" s="230" t="s">
        <v>343</v>
      </c>
      <c r="W24" s="237" t="s">
        <v>29</v>
      </c>
      <c r="X24" s="236" t="s">
        <v>209</v>
      </c>
    </row>
    <row r="25" spans="1:24" ht="28.5" customHeight="1">
      <c r="A25" s="226" t="s">
        <v>30</v>
      </c>
      <c r="B25" s="227" t="s">
        <v>46</v>
      </c>
      <c r="C25" s="228">
        <v>59669.0068011506</v>
      </c>
      <c r="D25" s="239">
        <v>145946.66120067987</v>
      </c>
      <c r="E25" s="228">
        <v>431564.47011834953</v>
      </c>
      <c r="F25" s="232">
        <v>913541.5260190135</v>
      </c>
      <c r="G25" s="231" t="s">
        <v>343</v>
      </c>
      <c r="H25" s="232">
        <v>234476.538</v>
      </c>
      <c r="I25" s="228">
        <v>415382.3</v>
      </c>
      <c r="J25" s="232">
        <v>74436.11507683559</v>
      </c>
      <c r="K25" s="231" t="s">
        <v>343</v>
      </c>
      <c r="L25" s="230" t="s">
        <v>343</v>
      </c>
      <c r="M25" s="238" t="s">
        <v>343</v>
      </c>
      <c r="N25" s="232">
        <v>548338</v>
      </c>
      <c r="O25" s="231" t="s">
        <v>343</v>
      </c>
      <c r="P25" s="230" t="s">
        <v>343</v>
      </c>
      <c r="Q25" s="231" t="s">
        <v>343</v>
      </c>
      <c r="R25" s="232">
        <v>6197.8578631790515</v>
      </c>
      <c r="S25" s="228">
        <v>906615.7769195002</v>
      </c>
      <c r="T25" s="232">
        <v>1922936.6981597077</v>
      </c>
      <c r="U25" s="228">
        <v>1136381</v>
      </c>
      <c r="V25" s="232">
        <v>120060.07875979203</v>
      </c>
      <c r="W25" s="237" t="s">
        <v>30</v>
      </c>
      <c r="X25" s="236" t="s">
        <v>210</v>
      </c>
    </row>
    <row r="26" spans="1:24" ht="28.5" customHeight="1">
      <c r="A26" s="226" t="s">
        <v>47</v>
      </c>
      <c r="B26" s="227" t="s">
        <v>49</v>
      </c>
      <c r="C26" s="228">
        <v>22225.559999999998</v>
      </c>
      <c r="D26" s="229" t="s">
        <v>343</v>
      </c>
      <c r="E26" s="228">
        <v>57324.61782651928</v>
      </c>
      <c r="F26" s="232">
        <v>431693.2826621695</v>
      </c>
      <c r="G26" s="231" t="s">
        <v>343</v>
      </c>
      <c r="H26" s="232">
        <v>130439.315</v>
      </c>
      <c r="I26" s="231" t="s">
        <v>343</v>
      </c>
      <c r="J26" s="230" t="s">
        <v>343</v>
      </c>
      <c r="K26" s="231" t="s">
        <v>343</v>
      </c>
      <c r="L26" s="230" t="s">
        <v>343</v>
      </c>
      <c r="M26" s="233">
        <v>132370.23123123756</v>
      </c>
      <c r="N26" s="230" t="s">
        <v>343</v>
      </c>
      <c r="O26" s="228">
        <v>273771.53951982135</v>
      </c>
      <c r="P26" s="230" t="s">
        <v>343</v>
      </c>
      <c r="Q26" s="228">
        <v>255160.05142242167</v>
      </c>
      <c r="R26" s="232">
        <v>178719.40233783046</v>
      </c>
      <c r="S26" s="228">
        <v>740851.9999999999</v>
      </c>
      <c r="T26" s="232">
        <v>740852</v>
      </c>
      <c r="U26" s="231" t="s">
        <v>343</v>
      </c>
      <c r="V26" s="230" t="s">
        <v>343</v>
      </c>
      <c r="W26" s="237" t="s">
        <v>47</v>
      </c>
      <c r="X26" s="236" t="s">
        <v>211</v>
      </c>
    </row>
    <row r="27" spans="1:24" ht="28.5" customHeight="1">
      <c r="A27" s="226" t="s">
        <v>48</v>
      </c>
      <c r="B27" s="227" t="s">
        <v>19</v>
      </c>
      <c r="C27" s="228">
        <v>60790.0482</v>
      </c>
      <c r="D27" s="229" t="s">
        <v>343</v>
      </c>
      <c r="E27" s="228">
        <v>1289.8793021382955</v>
      </c>
      <c r="F27" s="230" t="s">
        <v>343</v>
      </c>
      <c r="G27" s="228">
        <v>372.8730911690413</v>
      </c>
      <c r="H27" s="230" t="s">
        <v>343</v>
      </c>
      <c r="I27" s="228">
        <v>13540</v>
      </c>
      <c r="J27" s="232">
        <v>4824607</v>
      </c>
      <c r="K27" s="231" t="s">
        <v>343</v>
      </c>
      <c r="L27" s="230" t="s">
        <v>343</v>
      </c>
      <c r="M27" s="233">
        <v>2050161.1891927058</v>
      </c>
      <c r="N27" s="230" t="s">
        <v>343</v>
      </c>
      <c r="O27" s="228">
        <v>2275611.891477709</v>
      </c>
      <c r="P27" s="230" t="s">
        <v>343</v>
      </c>
      <c r="Q27" s="228">
        <v>286416.1187362766</v>
      </c>
      <c r="R27" s="230" t="s">
        <v>343</v>
      </c>
      <c r="S27" s="228">
        <v>4688181.999999998</v>
      </c>
      <c r="T27" s="232">
        <v>4824607</v>
      </c>
      <c r="U27" s="228">
        <v>136425</v>
      </c>
      <c r="V27" s="230" t="s">
        <v>343</v>
      </c>
      <c r="W27" s="237" t="s">
        <v>48</v>
      </c>
      <c r="X27" s="236" t="s">
        <v>212</v>
      </c>
    </row>
    <row r="28" spans="1:24" ht="28.5" customHeight="1">
      <c r="A28" s="226" t="s">
        <v>31</v>
      </c>
      <c r="B28" s="227" t="s">
        <v>50</v>
      </c>
      <c r="C28" s="228">
        <v>89168.178</v>
      </c>
      <c r="D28" s="229" t="s">
        <v>343</v>
      </c>
      <c r="E28" s="228">
        <v>33494.74571499281</v>
      </c>
      <c r="F28" s="232">
        <v>666571.2154252088</v>
      </c>
      <c r="G28" s="228">
        <v>8309.077629378204</v>
      </c>
      <c r="H28" s="232">
        <v>477705</v>
      </c>
      <c r="I28" s="231" t="s">
        <v>343</v>
      </c>
      <c r="J28" s="230" t="s">
        <v>343</v>
      </c>
      <c r="K28" s="231" t="s">
        <v>343</v>
      </c>
      <c r="L28" s="230" t="s">
        <v>343</v>
      </c>
      <c r="M28" s="233">
        <v>379951.34955069306</v>
      </c>
      <c r="N28" s="230" t="s">
        <v>343</v>
      </c>
      <c r="O28" s="228">
        <v>510523.3836670263</v>
      </c>
      <c r="P28" s="232">
        <v>3405</v>
      </c>
      <c r="Q28" s="228">
        <v>280999.26543790946</v>
      </c>
      <c r="R28" s="232">
        <v>203351.7845747912</v>
      </c>
      <c r="S28" s="228">
        <v>1302445.9999999998</v>
      </c>
      <c r="T28" s="232">
        <v>1351033</v>
      </c>
      <c r="U28" s="228">
        <v>48587</v>
      </c>
      <c r="V28" s="230" t="s">
        <v>343</v>
      </c>
      <c r="W28" s="237" t="s">
        <v>31</v>
      </c>
      <c r="X28" s="236" t="s">
        <v>213</v>
      </c>
    </row>
    <row r="29" spans="1:24" ht="28.5" customHeight="1">
      <c r="A29" s="226" t="s">
        <v>32</v>
      </c>
      <c r="B29" s="227" t="s">
        <v>17</v>
      </c>
      <c r="C29" s="228">
        <v>68007.79915393637</v>
      </c>
      <c r="D29" s="229" t="s">
        <v>343</v>
      </c>
      <c r="E29" s="228">
        <v>6221.589549328197</v>
      </c>
      <c r="F29" s="230" t="s">
        <v>343</v>
      </c>
      <c r="G29" s="228">
        <v>9928.893</v>
      </c>
      <c r="H29" s="230" t="s">
        <v>343</v>
      </c>
      <c r="I29" s="228">
        <v>64</v>
      </c>
      <c r="J29" s="230" t="s">
        <v>343</v>
      </c>
      <c r="K29" s="231" t="s">
        <v>343</v>
      </c>
      <c r="L29" s="230" t="s">
        <v>343</v>
      </c>
      <c r="M29" s="233">
        <v>59021.107</v>
      </c>
      <c r="N29" s="232">
        <v>900425</v>
      </c>
      <c r="O29" s="228">
        <v>708490.986</v>
      </c>
      <c r="P29" s="230" t="s">
        <v>343</v>
      </c>
      <c r="Q29" s="228">
        <v>47841.625296735394</v>
      </c>
      <c r="R29" s="230" t="s">
        <v>343</v>
      </c>
      <c r="S29" s="228">
        <v>899576</v>
      </c>
      <c r="T29" s="232">
        <v>900425</v>
      </c>
      <c r="U29" s="228">
        <v>849</v>
      </c>
      <c r="V29" s="230" t="s">
        <v>343</v>
      </c>
      <c r="W29" s="237" t="s">
        <v>32</v>
      </c>
      <c r="X29" s="236" t="s">
        <v>214</v>
      </c>
    </row>
    <row r="30" spans="1:24" ht="28.5" customHeight="1">
      <c r="A30" s="226" t="s">
        <v>33</v>
      </c>
      <c r="B30" s="227" t="s">
        <v>45</v>
      </c>
      <c r="C30" s="228">
        <v>968385.0257623149</v>
      </c>
      <c r="D30" s="229" t="s">
        <v>343</v>
      </c>
      <c r="E30" s="228">
        <v>460177.15777419833</v>
      </c>
      <c r="F30" s="230" t="s">
        <v>343</v>
      </c>
      <c r="G30" s="228">
        <v>12950.383654732348</v>
      </c>
      <c r="H30" s="230" t="s">
        <v>343</v>
      </c>
      <c r="I30" s="228">
        <v>9023.466034349874</v>
      </c>
      <c r="J30" s="230" t="s">
        <v>343</v>
      </c>
      <c r="K30" s="231" t="s">
        <v>343</v>
      </c>
      <c r="L30" s="230" t="s">
        <v>343</v>
      </c>
      <c r="M30" s="233">
        <v>11545.63211338093</v>
      </c>
      <c r="N30" s="232">
        <v>1605.8770000000002</v>
      </c>
      <c r="O30" s="228">
        <v>238621.1309631548</v>
      </c>
      <c r="P30" s="230" t="s">
        <v>343</v>
      </c>
      <c r="Q30" s="228">
        <v>44328.02061684634</v>
      </c>
      <c r="R30" s="232">
        <v>1749492</v>
      </c>
      <c r="S30" s="228">
        <v>1745030.8169189775</v>
      </c>
      <c r="T30" s="232">
        <v>1751097.877</v>
      </c>
      <c r="U30" s="228">
        <v>6067.060081022518</v>
      </c>
      <c r="V30" s="230" t="s">
        <v>343</v>
      </c>
      <c r="W30" s="237" t="s">
        <v>33</v>
      </c>
      <c r="X30" s="236" t="s">
        <v>215</v>
      </c>
    </row>
    <row r="31" spans="1:24" ht="28.5" customHeight="1">
      <c r="A31" s="226" t="s">
        <v>34</v>
      </c>
      <c r="B31" s="227" t="s">
        <v>51</v>
      </c>
      <c r="C31" s="228">
        <v>6960132.890162282</v>
      </c>
      <c r="D31" s="229" t="s">
        <v>343</v>
      </c>
      <c r="E31" s="228">
        <v>2609044.223256367</v>
      </c>
      <c r="F31" s="232">
        <v>17784775</v>
      </c>
      <c r="G31" s="228">
        <v>8851.586000000001</v>
      </c>
      <c r="H31" s="232" t="s">
        <v>343</v>
      </c>
      <c r="I31" s="228">
        <v>604816.1012803663</v>
      </c>
      <c r="J31" s="230" t="s">
        <v>343</v>
      </c>
      <c r="K31" s="231" t="s">
        <v>343</v>
      </c>
      <c r="L31" s="230" t="s">
        <v>343</v>
      </c>
      <c r="M31" s="233">
        <v>308544.413131136</v>
      </c>
      <c r="N31" s="232">
        <v>303774</v>
      </c>
      <c r="O31" s="228">
        <v>942679.0784499645</v>
      </c>
      <c r="P31" s="232">
        <v>97309</v>
      </c>
      <c r="Q31" s="228">
        <v>2721993.7077198843</v>
      </c>
      <c r="R31" s="232">
        <v>2140654</v>
      </c>
      <c r="S31" s="228">
        <v>14156062</v>
      </c>
      <c r="T31" s="232">
        <v>20326512</v>
      </c>
      <c r="U31" s="228">
        <v>6170450</v>
      </c>
      <c r="V31" s="230" t="s">
        <v>343</v>
      </c>
      <c r="W31" s="237" t="s">
        <v>34</v>
      </c>
      <c r="X31" s="236" t="s">
        <v>216</v>
      </c>
    </row>
    <row r="32" spans="1:24" ht="28.5" customHeight="1">
      <c r="A32" s="226" t="s">
        <v>35</v>
      </c>
      <c r="B32" s="227" t="s">
        <v>52</v>
      </c>
      <c r="C32" s="228">
        <v>6302623.500000219</v>
      </c>
      <c r="D32" s="229" t="s">
        <v>343</v>
      </c>
      <c r="E32" s="228">
        <v>2749581.805499845</v>
      </c>
      <c r="F32" s="232">
        <v>8327691.297162548</v>
      </c>
      <c r="G32" s="228">
        <v>24270.281000000003</v>
      </c>
      <c r="H32" s="232">
        <v>2339536.124</v>
      </c>
      <c r="I32" s="228">
        <v>3488196.757429929</v>
      </c>
      <c r="J32" s="230" t="s">
        <v>343</v>
      </c>
      <c r="K32" s="228">
        <v>27027</v>
      </c>
      <c r="L32" s="232">
        <v>778633</v>
      </c>
      <c r="M32" s="233">
        <v>178554.9265895704</v>
      </c>
      <c r="N32" s="232">
        <v>2124487</v>
      </c>
      <c r="O32" s="228">
        <v>48067.7319163506</v>
      </c>
      <c r="P32" s="232">
        <v>474328.01192659955</v>
      </c>
      <c r="Q32" s="228">
        <v>2724396.536636018</v>
      </c>
      <c r="R32" s="232">
        <v>2594386.105982786</v>
      </c>
      <c r="S32" s="228">
        <v>15542718.539071932</v>
      </c>
      <c r="T32" s="232">
        <v>16639061.539071932</v>
      </c>
      <c r="U32" s="228">
        <v>1096343</v>
      </c>
      <c r="V32" s="230" t="s">
        <v>343</v>
      </c>
      <c r="W32" s="237" t="s">
        <v>35</v>
      </c>
      <c r="X32" s="236" t="s">
        <v>217</v>
      </c>
    </row>
    <row r="33" spans="1:24" ht="28.5" customHeight="1">
      <c r="A33" s="226" t="s">
        <v>36</v>
      </c>
      <c r="B33" s="227" t="s">
        <v>11</v>
      </c>
      <c r="C33" s="228">
        <v>11182235</v>
      </c>
      <c r="D33" s="229" t="s">
        <v>343</v>
      </c>
      <c r="E33" s="231" t="s">
        <v>343</v>
      </c>
      <c r="F33" s="230" t="s">
        <v>343</v>
      </c>
      <c r="G33" s="231" t="s">
        <v>343</v>
      </c>
      <c r="H33" s="230" t="s">
        <v>343</v>
      </c>
      <c r="I33" s="231" t="s">
        <v>343</v>
      </c>
      <c r="J33" s="230" t="s">
        <v>343</v>
      </c>
      <c r="K33" s="231" t="s">
        <v>343</v>
      </c>
      <c r="L33" s="230" t="s">
        <v>343</v>
      </c>
      <c r="M33" s="238" t="s">
        <v>343</v>
      </c>
      <c r="N33" s="230" t="s">
        <v>343</v>
      </c>
      <c r="O33" s="231" t="s">
        <v>343</v>
      </c>
      <c r="P33" s="232">
        <v>11182235</v>
      </c>
      <c r="Q33" s="231" t="s">
        <v>343</v>
      </c>
      <c r="R33" s="230" t="s">
        <v>343</v>
      </c>
      <c r="S33" s="228">
        <v>11182235</v>
      </c>
      <c r="T33" s="232">
        <v>11182235</v>
      </c>
      <c r="U33" s="231" t="s">
        <v>343</v>
      </c>
      <c r="V33" s="230" t="s">
        <v>343</v>
      </c>
      <c r="W33" s="237" t="s">
        <v>36</v>
      </c>
      <c r="X33" s="236" t="s">
        <v>218</v>
      </c>
    </row>
    <row r="34" spans="1:24" ht="28.5" customHeight="1">
      <c r="A34" s="226" t="s">
        <v>37</v>
      </c>
      <c r="B34" s="227" t="s">
        <v>53</v>
      </c>
      <c r="C34" s="228">
        <v>1818856</v>
      </c>
      <c r="D34" s="229" t="s">
        <v>343</v>
      </c>
      <c r="E34" s="231" t="s">
        <v>343</v>
      </c>
      <c r="F34" s="230" t="s">
        <v>343</v>
      </c>
      <c r="G34" s="231" t="s">
        <v>343</v>
      </c>
      <c r="H34" s="230" t="s">
        <v>343</v>
      </c>
      <c r="I34" s="231" t="s">
        <v>343</v>
      </c>
      <c r="J34" s="230" t="s">
        <v>343</v>
      </c>
      <c r="K34" s="231" t="s">
        <v>343</v>
      </c>
      <c r="L34" s="230" t="s">
        <v>343</v>
      </c>
      <c r="M34" s="238" t="s">
        <v>343</v>
      </c>
      <c r="N34" s="230" t="s">
        <v>343</v>
      </c>
      <c r="O34" s="231" t="s">
        <v>343</v>
      </c>
      <c r="P34" s="232">
        <v>1818856</v>
      </c>
      <c r="Q34" s="231" t="s">
        <v>343</v>
      </c>
      <c r="R34" s="230" t="s">
        <v>343</v>
      </c>
      <c r="S34" s="228">
        <v>1818856</v>
      </c>
      <c r="T34" s="232">
        <v>1818856</v>
      </c>
      <c r="U34" s="231" t="s">
        <v>343</v>
      </c>
      <c r="V34" s="230" t="s">
        <v>343</v>
      </c>
      <c r="W34" s="237" t="s">
        <v>37</v>
      </c>
      <c r="X34" s="236" t="s">
        <v>219</v>
      </c>
    </row>
    <row r="35" spans="1:24" ht="28.5" customHeight="1">
      <c r="A35" s="226" t="s">
        <v>38</v>
      </c>
      <c r="B35" s="227" t="s">
        <v>92</v>
      </c>
      <c r="C35" s="228">
        <v>2830353.5540219066</v>
      </c>
      <c r="D35" s="239">
        <v>408767.3623688706</v>
      </c>
      <c r="E35" s="228">
        <v>8496247.659525178</v>
      </c>
      <c r="F35" s="232">
        <v>9933994.199079614</v>
      </c>
      <c r="G35" s="228">
        <v>161185.532641</v>
      </c>
      <c r="H35" s="232">
        <v>348654.100387649</v>
      </c>
      <c r="I35" s="231" t="s">
        <v>343</v>
      </c>
      <c r="J35" s="230" t="s">
        <v>343</v>
      </c>
      <c r="K35" s="231" t="s">
        <v>343</v>
      </c>
      <c r="L35" s="230" t="s">
        <v>343</v>
      </c>
      <c r="M35" s="238" t="s">
        <v>343</v>
      </c>
      <c r="N35" s="230" t="s">
        <v>343</v>
      </c>
      <c r="O35" s="231" t="s">
        <v>343</v>
      </c>
      <c r="P35" s="230" t="s">
        <v>343</v>
      </c>
      <c r="Q35" s="231" t="s">
        <v>343</v>
      </c>
      <c r="R35" s="230" t="s">
        <v>343</v>
      </c>
      <c r="S35" s="228">
        <v>11487786.746188084</v>
      </c>
      <c r="T35" s="232">
        <v>10691415.661836134</v>
      </c>
      <c r="U35" s="228">
        <v>2542086.3727954803</v>
      </c>
      <c r="V35" s="232">
        <v>3338457.4571474316</v>
      </c>
      <c r="W35" s="237" t="s">
        <v>38</v>
      </c>
      <c r="X35" s="236" t="s">
        <v>220</v>
      </c>
    </row>
    <row r="36" spans="1:24" ht="28.5" customHeight="1">
      <c r="A36" s="226" t="s">
        <v>42</v>
      </c>
      <c r="B36" s="227" t="s">
        <v>60</v>
      </c>
      <c r="C36" s="228">
        <v>1715881.827319827</v>
      </c>
      <c r="D36" s="229" t="s">
        <v>343</v>
      </c>
      <c r="E36" s="228">
        <v>4365057.334920213</v>
      </c>
      <c r="F36" s="230" t="s">
        <v>343</v>
      </c>
      <c r="G36" s="228">
        <v>6174.133</v>
      </c>
      <c r="H36" s="230" t="s">
        <v>343</v>
      </c>
      <c r="I36" s="231" t="s">
        <v>343</v>
      </c>
      <c r="J36" s="230" t="s">
        <v>343</v>
      </c>
      <c r="K36" s="231" t="s">
        <v>343</v>
      </c>
      <c r="L36" s="230" t="s">
        <v>343</v>
      </c>
      <c r="M36" s="233">
        <v>106103.824</v>
      </c>
      <c r="N36" s="230" t="s">
        <v>343</v>
      </c>
      <c r="O36" s="228">
        <v>6449.104298308766</v>
      </c>
      <c r="P36" s="230" t="s">
        <v>343</v>
      </c>
      <c r="Q36" s="228">
        <v>151399.77646165137</v>
      </c>
      <c r="R36" s="230" t="s">
        <v>343</v>
      </c>
      <c r="S36" s="228">
        <v>6351066</v>
      </c>
      <c r="T36" s="230" t="s">
        <v>343</v>
      </c>
      <c r="U36" s="231" t="s">
        <v>343</v>
      </c>
      <c r="V36" s="232">
        <v>6351066</v>
      </c>
      <c r="W36" s="237" t="s">
        <v>42</v>
      </c>
      <c r="X36" s="236" t="s">
        <v>221</v>
      </c>
    </row>
    <row r="37" spans="1:24" ht="28.5" customHeight="1">
      <c r="A37" s="226" t="s">
        <v>43</v>
      </c>
      <c r="B37" s="240" t="s">
        <v>56</v>
      </c>
      <c r="C37" s="228">
        <v>2230995.824574633</v>
      </c>
      <c r="D37" s="229" t="s">
        <v>343</v>
      </c>
      <c r="E37" s="228">
        <v>61283.85636661143</v>
      </c>
      <c r="F37" s="232">
        <v>144063</v>
      </c>
      <c r="G37" s="231" t="s">
        <v>343</v>
      </c>
      <c r="H37" s="230" t="s">
        <v>343</v>
      </c>
      <c r="I37" s="231" t="s">
        <v>343</v>
      </c>
      <c r="J37" s="230" t="s">
        <v>343</v>
      </c>
      <c r="K37" s="231" t="s">
        <v>343</v>
      </c>
      <c r="L37" s="230" t="s">
        <v>343</v>
      </c>
      <c r="M37" s="233">
        <v>842797.507</v>
      </c>
      <c r="N37" s="232">
        <v>11215</v>
      </c>
      <c r="O37" s="228">
        <v>5679768.0479999995</v>
      </c>
      <c r="P37" s="230" t="s">
        <v>343</v>
      </c>
      <c r="Q37" s="228">
        <v>497839.76405875536</v>
      </c>
      <c r="R37" s="232">
        <v>4547</v>
      </c>
      <c r="S37" s="228">
        <v>9312685</v>
      </c>
      <c r="T37" s="232">
        <v>159825</v>
      </c>
      <c r="U37" s="228">
        <v>99387</v>
      </c>
      <c r="V37" s="232">
        <v>9252247</v>
      </c>
      <c r="W37" s="237" t="s">
        <v>43</v>
      </c>
      <c r="X37" s="236" t="s">
        <v>222</v>
      </c>
    </row>
    <row r="38" spans="1:24" ht="28.5" customHeight="1">
      <c r="A38" s="226" t="s">
        <v>55</v>
      </c>
      <c r="B38" s="240" t="s">
        <v>61</v>
      </c>
      <c r="C38" s="231" t="s">
        <v>343</v>
      </c>
      <c r="D38" s="229" t="s">
        <v>343</v>
      </c>
      <c r="E38" s="231" t="s">
        <v>343</v>
      </c>
      <c r="F38" s="230" t="s">
        <v>343</v>
      </c>
      <c r="G38" s="231" t="s">
        <v>343</v>
      </c>
      <c r="H38" s="230" t="s">
        <v>343</v>
      </c>
      <c r="I38" s="231" t="s">
        <v>343</v>
      </c>
      <c r="J38" s="230" t="s">
        <v>343</v>
      </c>
      <c r="K38" s="228">
        <v>11838783</v>
      </c>
      <c r="L38" s="230" t="s">
        <v>343</v>
      </c>
      <c r="M38" s="238" t="s">
        <v>343</v>
      </c>
      <c r="N38" s="230" t="s">
        <v>343</v>
      </c>
      <c r="O38" s="231" t="s">
        <v>343</v>
      </c>
      <c r="P38" s="230" t="s">
        <v>343</v>
      </c>
      <c r="Q38" s="231" t="s">
        <v>343</v>
      </c>
      <c r="R38" s="230" t="s">
        <v>343</v>
      </c>
      <c r="S38" s="228">
        <v>11838783</v>
      </c>
      <c r="T38" s="230" t="s">
        <v>343</v>
      </c>
      <c r="U38" s="231" t="s">
        <v>343</v>
      </c>
      <c r="V38" s="232">
        <v>11838783</v>
      </c>
      <c r="W38" s="237" t="s">
        <v>55</v>
      </c>
      <c r="X38" s="236" t="s">
        <v>223</v>
      </c>
    </row>
    <row r="39" spans="1:24" s="15" customFormat="1" ht="28.5" customHeight="1">
      <c r="A39" s="226" t="s">
        <v>57</v>
      </c>
      <c r="B39" s="227" t="s">
        <v>224</v>
      </c>
      <c r="C39" s="228">
        <v>2151397.016519971</v>
      </c>
      <c r="D39" s="229" t="s">
        <v>343</v>
      </c>
      <c r="E39" s="231" t="s">
        <v>343</v>
      </c>
      <c r="F39" s="232">
        <v>166318.51661221078</v>
      </c>
      <c r="G39" s="231" t="s">
        <v>343</v>
      </c>
      <c r="H39" s="232">
        <v>198200.9589729201</v>
      </c>
      <c r="I39" s="228">
        <v>15496.589629380032</v>
      </c>
      <c r="J39" s="230" t="s">
        <v>343</v>
      </c>
      <c r="K39" s="228">
        <v>122399.10428636894</v>
      </c>
      <c r="L39" s="230" t="s">
        <v>343</v>
      </c>
      <c r="M39" s="233">
        <v>244699</v>
      </c>
      <c r="N39" s="230" t="s">
        <v>343</v>
      </c>
      <c r="O39" s="231" t="s">
        <v>343</v>
      </c>
      <c r="P39" s="232">
        <v>1659746.909444131</v>
      </c>
      <c r="Q39" s="231" t="s">
        <v>343</v>
      </c>
      <c r="R39" s="232">
        <v>430429.86107581505</v>
      </c>
      <c r="S39" s="228">
        <v>2533991.71043572</v>
      </c>
      <c r="T39" s="232">
        <v>2454696.2461050767</v>
      </c>
      <c r="U39" s="231" t="s">
        <v>343</v>
      </c>
      <c r="V39" s="232">
        <v>79295.46433064295</v>
      </c>
      <c r="W39" s="237" t="s">
        <v>57</v>
      </c>
      <c r="X39" s="236" t="s">
        <v>225</v>
      </c>
    </row>
    <row r="40" spans="1:24" s="52" customFormat="1" ht="28.5" customHeight="1" thickBot="1">
      <c r="A40" s="241" t="s">
        <v>54</v>
      </c>
      <c r="B40" s="242"/>
      <c r="C40" s="243">
        <v>63818542.056836285</v>
      </c>
      <c r="D40" s="244">
        <v>12023555.225205647</v>
      </c>
      <c r="E40" s="243">
        <v>23675452.359008934</v>
      </c>
      <c r="F40" s="245">
        <v>46401045.982272275</v>
      </c>
      <c r="G40" s="243">
        <v>378293.1290162796</v>
      </c>
      <c r="H40" s="245">
        <v>4509438.344360569</v>
      </c>
      <c r="I40" s="243">
        <v>5513582.730823005</v>
      </c>
      <c r="J40" s="245">
        <v>6559083.115076835</v>
      </c>
      <c r="K40" s="243">
        <v>12554484.104286369</v>
      </c>
      <c r="L40" s="245">
        <v>12559810</v>
      </c>
      <c r="M40" s="246">
        <v>40284171.42880873</v>
      </c>
      <c r="N40" s="245">
        <v>40750433.978</v>
      </c>
      <c r="O40" s="243">
        <v>14000723.844803128</v>
      </c>
      <c r="P40" s="245">
        <v>15269752.810478743</v>
      </c>
      <c r="Q40" s="243">
        <v>8976320.368013283</v>
      </c>
      <c r="R40" s="245">
        <v>8872349.939786313</v>
      </c>
      <c r="S40" s="243">
        <v>169201570.02159598</v>
      </c>
      <c r="T40" s="245">
        <v>146945469.39518037</v>
      </c>
      <c r="U40" s="243">
        <v>13847357.432876501</v>
      </c>
      <c r="V40" s="245">
        <v>36103458.05929213</v>
      </c>
      <c r="W40" s="247"/>
      <c r="X40" s="248" t="s">
        <v>140</v>
      </c>
    </row>
    <row r="41" ht="15" customHeight="1" thickTop="1">
      <c r="K41" s="15"/>
    </row>
  </sheetData>
  <sheetProtection/>
  <mergeCells count="13">
    <mergeCell ref="K7:R7"/>
    <mergeCell ref="K8:R8"/>
    <mergeCell ref="E7:H7"/>
    <mergeCell ref="G9:H9"/>
    <mergeCell ref="M9:N9"/>
    <mergeCell ref="O9:P9"/>
    <mergeCell ref="O10:P10"/>
    <mergeCell ref="W10:X10"/>
    <mergeCell ref="E8:H8"/>
    <mergeCell ref="S10:T10"/>
    <mergeCell ref="I10:J10"/>
    <mergeCell ref="M10:N10"/>
    <mergeCell ref="U10:V10"/>
  </mergeCells>
  <printOptions horizontalCentered="1"/>
  <pageMargins left="0.3937007874015748" right="0.3937007874015748" top="0.7874015748031497" bottom="0.5905511811023623" header="0.5905511811023623" footer="0.984251968503937"/>
  <pageSetup horizontalDpi="600" verticalDpi="600" orientation="portrait" paperSize="9" scale="60" r:id="rId1"/>
  <colBreaks count="1" manualBreakCount="1">
    <brk id="12" max="37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X41"/>
  <sheetViews>
    <sheetView showGridLines="0" tabSelected="1" zoomScale="60" zoomScaleNormal="60" zoomScaleSheetLayoutView="53" zoomScalePageLayoutView="0" workbookViewId="0" topLeftCell="A4">
      <selection activeCell="F20" sqref="F20"/>
    </sheetView>
  </sheetViews>
  <sheetFormatPr defaultColWidth="9" defaultRowHeight="15"/>
  <cols>
    <col min="1" max="1" width="3.09765625" style="12" customWidth="1"/>
    <col min="2" max="2" width="22.19921875" style="11" customWidth="1"/>
    <col min="3" max="6" width="11.796875" style="2" bestFit="1" customWidth="1"/>
    <col min="7" max="10" width="10.19921875" style="2" customWidth="1"/>
    <col min="11" max="11" width="11.796875" style="2" bestFit="1" customWidth="1"/>
    <col min="12" max="12" width="11.09765625" style="2" customWidth="1"/>
    <col min="13" max="14" width="11" style="15" customWidth="1"/>
    <col min="15" max="16" width="11.19921875" style="15" customWidth="1"/>
    <col min="17" max="18" width="10.59765625" style="15" bestFit="1" customWidth="1"/>
    <col min="19" max="20" width="12.19921875" style="2" customWidth="1"/>
    <col min="21" max="22" width="11.09765625" style="2" customWidth="1"/>
    <col min="23" max="23" width="3.3984375" style="36" customWidth="1"/>
    <col min="24" max="24" width="29.796875" style="2" customWidth="1"/>
    <col min="25" max="16384" width="9" style="2" customWidth="1"/>
  </cols>
  <sheetData>
    <row r="1" spans="1:24" ht="33" customHeight="1">
      <c r="A1" s="152"/>
      <c r="B1" s="153"/>
      <c r="C1" s="153"/>
      <c r="D1" s="153"/>
      <c r="E1" s="153"/>
      <c r="F1" s="153"/>
      <c r="G1" s="153"/>
      <c r="H1" s="153"/>
      <c r="I1" s="153"/>
      <c r="J1" s="154"/>
      <c r="K1" s="154"/>
      <c r="L1" s="155"/>
      <c r="M1" s="156"/>
      <c r="N1" s="157"/>
      <c r="O1" s="157"/>
      <c r="P1" s="157"/>
      <c r="Q1" s="157"/>
      <c r="R1" s="157"/>
      <c r="S1" s="153"/>
      <c r="T1" s="153"/>
      <c r="U1" s="153"/>
      <c r="V1" s="153"/>
      <c r="W1" s="158"/>
      <c r="X1" s="153"/>
    </row>
    <row r="2" spans="1:24" s="25" customFormat="1" ht="33" customHeight="1">
      <c r="A2" s="159"/>
      <c r="B2" s="157"/>
      <c r="C2" s="157"/>
      <c r="D2" s="157"/>
      <c r="E2" s="157"/>
      <c r="F2" s="157"/>
      <c r="G2" s="157"/>
      <c r="H2" s="157"/>
      <c r="I2" s="157"/>
      <c r="J2" s="159"/>
      <c r="K2" s="159"/>
      <c r="L2" s="160"/>
      <c r="M2" s="161"/>
      <c r="N2" s="157"/>
      <c r="O2" s="157"/>
      <c r="P2" s="157"/>
      <c r="Q2" s="157"/>
      <c r="R2" s="157"/>
      <c r="S2" s="157"/>
      <c r="T2" s="157"/>
      <c r="U2" s="157"/>
      <c r="V2" s="157"/>
      <c r="W2" s="162"/>
      <c r="X2" s="157"/>
    </row>
    <row r="3" spans="1:24" s="42" customFormat="1" ht="33" customHeight="1">
      <c r="A3" s="163"/>
      <c r="B3" s="164"/>
      <c r="C3" s="164"/>
      <c r="D3" s="164"/>
      <c r="E3" s="164"/>
      <c r="F3" s="164"/>
      <c r="G3" s="164"/>
      <c r="H3" s="164"/>
      <c r="I3" s="164"/>
      <c r="J3" s="163"/>
      <c r="K3" s="163"/>
      <c r="L3" s="165" t="s">
        <v>316</v>
      </c>
      <c r="M3" s="166" t="s">
        <v>59</v>
      </c>
      <c r="N3" s="167"/>
      <c r="O3" s="167"/>
      <c r="P3" s="167"/>
      <c r="Q3" s="167"/>
      <c r="R3" s="167"/>
      <c r="S3" s="164"/>
      <c r="T3" s="164"/>
      <c r="U3" s="164"/>
      <c r="V3" s="164"/>
      <c r="W3" s="168"/>
      <c r="X3" s="164"/>
    </row>
    <row r="4" spans="1:24" ht="33" customHeight="1">
      <c r="A4" s="152"/>
      <c r="B4" s="169"/>
      <c r="C4" s="169"/>
      <c r="D4" s="169"/>
      <c r="E4" s="169"/>
      <c r="F4" s="169"/>
      <c r="G4" s="169"/>
      <c r="H4" s="169"/>
      <c r="I4" s="170"/>
      <c r="J4" s="171"/>
      <c r="K4" s="171"/>
      <c r="L4" s="170" t="s">
        <v>73</v>
      </c>
      <c r="M4" s="172" t="s">
        <v>317</v>
      </c>
      <c r="N4" s="169"/>
      <c r="O4" s="169"/>
      <c r="P4" s="169"/>
      <c r="Q4" s="169"/>
      <c r="R4" s="169"/>
      <c r="S4" s="169"/>
      <c r="T4" s="169"/>
      <c r="U4" s="169"/>
      <c r="V4" s="169"/>
      <c r="W4" s="162"/>
      <c r="X4" s="169"/>
    </row>
    <row r="5" spans="1:24" ht="22.5" customHeight="1">
      <c r="A5" s="173"/>
      <c r="B5" s="174"/>
      <c r="C5" s="175"/>
      <c r="D5" s="175"/>
      <c r="E5" s="175"/>
      <c r="F5" s="175"/>
      <c r="G5" s="175"/>
      <c r="H5" s="175"/>
      <c r="I5" s="175"/>
      <c r="J5" s="154"/>
      <c r="K5" s="176"/>
      <c r="L5" s="176"/>
      <c r="M5" s="177"/>
      <c r="N5" s="178"/>
      <c r="O5" s="178"/>
      <c r="P5" s="178"/>
      <c r="Q5" s="178"/>
      <c r="R5" s="178"/>
      <c r="S5" s="175"/>
      <c r="T5" s="179"/>
      <c r="U5" s="175"/>
      <c r="V5" s="179"/>
      <c r="W5" s="180"/>
      <c r="X5" s="181" t="s">
        <v>0</v>
      </c>
    </row>
    <row r="6" spans="1:24" ht="22.5" customHeight="1" thickBot="1">
      <c r="A6" s="182"/>
      <c r="B6" s="174"/>
      <c r="C6" s="175"/>
      <c r="D6" s="175"/>
      <c r="E6" s="175"/>
      <c r="F6" s="175"/>
      <c r="G6" s="175"/>
      <c r="H6" s="178"/>
      <c r="I6" s="175"/>
      <c r="J6" s="175"/>
      <c r="K6" s="175"/>
      <c r="L6" s="175"/>
      <c r="M6" s="178"/>
      <c r="N6" s="178"/>
      <c r="O6" s="178"/>
      <c r="P6" s="178"/>
      <c r="Q6" s="178"/>
      <c r="R6" s="178"/>
      <c r="S6" s="175"/>
      <c r="T6" s="183"/>
      <c r="U6" s="175"/>
      <c r="V6" s="183"/>
      <c r="W6" s="180"/>
      <c r="X6" s="184" t="s">
        <v>70</v>
      </c>
    </row>
    <row r="7" spans="1:24" s="77" customFormat="1" ht="21" customHeight="1" thickTop="1">
      <c r="A7" s="185"/>
      <c r="B7" s="186"/>
      <c r="C7" s="187" t="s">
        <v>23</v>
      </c>
      <c r="D7" s="188"/>
      <c r="E7" s="266" t="s">
        <v>192</v>
      </c>
      <c r="F7" s="267"/>
      <c r="G7" s="267"/>
      <c r="H7" s="268"/>
      <c r="I7" s="187"/>
      <c r="J7" s="188"/>
      <c r="K7" s="266" t="s">
        <v>193</v>
      </c>
      <c r="L7" s="267"/>
      <c r="M7" s="267"/>
      <c r="N7" s="267"/>
      <c r="O7" s="267"/>
      <c r="P7" s="267"/>
      <c r="Q7" s="267"/>
      <c r="R7" s="268"/>
      <c r="S7" s="187"/>
      <c r="T7" s="188"/>
      <c r="U7" s="189"/>
      <c r="V7" s="188"/>
      <c r="W7" s="190"/>
      <c r="X7" s="191"/>
    </row>
    <row r="8" spans="1:24" s="86" customFormat="1" ht="22.5" customHeight="1" thickBot="1">
      <c r="A8" s="192"/>
      <c r="B8" s="193"/>
      <c r="C8" s="194" t="s">
        <v>24</v>
      </c>
      <c r="D8" s="195"/>
      <c r="E8" s="269" t="s">
        <v>25</v>
      </c>
      <c r="F8" s="270"/>
      <c r="G8" s="270"/>
      <c r="H8" s="271"/>
      <c r="I8" s="196" t="s">
        <v>65</v>
      </c>
      <c r="J8" s="197"/>
      <c r="K8" s="269" t="s">
        <v>83</v>
      </c>
      <c r="L8" s="270"/>
      <c r="M8" s="270"/>
      <c r="N8" s="270"/>
      <c r="O8" s="270"/>
      <c r="P8" s="270"/>
      <c r="Q8" s="270"/>
      <c r="R8" s="271"/>
      <c r="S8" s="198" t="s">
        <v>84</v>
      </c>
      <c r="T8" s="197"/>
      <c r="U8" s="199" t="s">
        <v>85</v>
      </c>
      <c r="V8" s="197"/>
      <c r="W8" s="200"/>
      <c r="X8" s="201"/>
    </row>
    <row r="9" spans="1:24" s="92" customFormat="1" ht="18.75" customHeight="1">
      <c r="A9" s="192"/>
      <c r="B9" s="193"/>
      <c r="C9" s="194" t="s">
        <v>75</v>
      </c>
      <c r="D9" s="195"/>
      <c r="E9" s="196" t="s">
        <v>89</v>
      </c>
      <c r="F9" s="202"/>
      <c r="G9" s="272" t="s">
        <v>90</v>
      </c>
      <c r="H9" s="273"/>
      <c r="I9" s="194"/>
      <c r="J9" s="203"/>
      <c r="K9" s="204" t="s">
        <v>91</v>
      </c>
      <c r="L9" s="202"/>
      <c r="M9" s="274" t="s">
        <v>312</v>
      </c>
      <c r="N9" s="275"/>
      <c r="O9" s="276" t="s">
        <v>44</v>
      </c>
      <c r="P9" s="275"/>
      <c r="Q9" s="205" t="s">
        <v>323</v>
      </c>
      <c r="R9" s="195"/>
      <c r="S9" s="198" t="s">
        <v>66</v>
      </c>
      <c r="T9" s="203"/>
      <c r="U9" s="199" t="s">
        <v>86</v>
      </c>
      <c r="V9" s="203"/>
      <c r="W9" s="206"/>
      <c r="X9" s="207"/>
    </row>
    <row r="10" spans="1:24" s="86" customFormat="1" ht="33.75" customHeight="1" thickBot="1">
      <c r="A10" s="208" t="s">
        <v>39</v>
      </c>
      <c r="B10" s="203"/>
      <c r="C10" s="209" t="s">
        <v>76</v>
      </c>
      <c r="D10" s="210"/>
      <c r="E10" s="209" t="s">
        <v>344</v>
      </c>
      <c r="F10" s="210"/>
      <c r="G10" s="211" t="s">
        <v>77</v>
      </c>
      <c r="H10" s="210"/>
      <c r="I10" s="281" t="s">
        <v>67</v>
      </c>
      <c r="J10" s="282"/>
      <c r="K10" s="209" t="s">
        <v>68</v>
      </c>
      <c r="L10" s="210"/>
      <c r="M10" s="283" t="s">
        <v>313</v>
      </c>
      <c r="N10" s="278"/>
      <c r="O10" s="277" t="s">
        <v>78</v>
      </c>
      <c r="P10" s="278"/>
      <c r="Q10" s="212" t="s">
        <v>79</v>
      </c>
      <c r="R10" s="210"/>
      <c r="S10" s="269" t="s">
        <v>80</v>
      </c>
      <c r="T10" s="271"/>
      <c r="U10" s="270" t="s">
        <v>81</v>
      </c>
      <c r="V10" s="271"/>
      <c r="W10" s="279" t="s">
        <v>26</v>
      </c>
      <c r="X10" s="280"/>
    </row>
    <row r="11" spans="1:24" s="92" customFormat="1" ht="21.75" customHeight="1">
      <c r="A11" s="213"/>
      <c r="B11" s="203"/>
      <c r="C11" s="214" t="s">
        <v>87</v>
      </c>
      <c r="D11" s="215" t="s">
        <v>88</v>
      </c>
      <c r="E11" s="214" t="s">
        <v>87</v>
      </c>
      <c r="F11" s="216" t="s">
        <v>88</v>
      </c>
      <c r="G11" s="214" t="s">
        <v>87</v>
      </c>
      <c r="H11" s="216" t="s">
        <v>88</v>
      </c>
      <c r="I11" s="214" t="s">
        <v>87</v>
      </c>
      <c r="J11" s="216" t="s">
        <v>88</v>
      </c>
      <c r="K11" s="214" t="s">
        <v>87</v>
      </c>
      <c r="L11" s="216" t="s">
        <v>88</v>
      </c>
      <c r="M11" s="217" t="s">
        <v>87</v>
      </c>
      <c r="N11" s="216" t="s">
        <v>88</v>
      </c>
      <c r="O11" s="214" t="s">
        <v>87</v>
      </c>
      <c r="P11" s="216" t="s">
        <v>88</v>
      </c>
      <c r="Q11" s="214" t="s">
        <v>87</v>
      </c>
      <c r="R11" s="216" t="s">
        <v>88</v>
      </c>
      <c r="S11" s="214" t="s">
        <v>87</v>
      </c>
      <c r="T11" s="216" t="s">
        <v>88</v>
      </c>
      <c r="U11" s="214" t="s">
        <v>87</v>
      </c>
      <c r="V11" s="216" t="s">
        <v>88</v>
      </c>
      <c r="W11" s="206"/>
      <c r="X11" s="207"/>
    </row>
    <row r="12" spans="1:24" s="108" customFormat="1" ht="36.75" customHeight="1" thickBot="1">
      <c r="A12" s="218"/>
      <c r="B12" s="219"/>
      <c r="C12" s="220" t="s">
        <v>41</v>
      </c>
      <c r="D12" s="221" t="s">
        <v>40</v>
      </c>
      <c r="E12" s="220" t="s">
        <v>41</v>
      </c>
      <c r="F12" s="222" t="s">
        <v>40</v>
      </c>
      <c r="G12" s="220" t="s">
        <v>41</v>
      </c>
      <c r="H12" s="222" t="s">
        <v>40</v>
      </c>
      <c r="I12" s="220" t="s">
        <v>41</v>
      </c>
      <c r="J12" s="222" t="s">
        <v>40</v>
      </c>
      <c r="K12" s="220" t="s">
        <v>41</v>
      </c>
      <c r="L12" s="222" t="s">
        <v>40</v>
      </c>
      <c r="M12" s="223" t="s">
        <v>41</v>
      </c>
      <c r="N12" s="222" t="s">
        <v>40</v>
      </c>
      <c r="O12" s="220" t="s">
        <v>41</v>
      </c>
      <c r="P12" s="222" t="s">
        <v>40</v>
      </c>
      <c r="Q12" s="220" t="s">
        <v>41</v>
      </c>
      <c r="R12" s="222" t="s">
        <v>40</v>
      </c>
      <c r="S12" s="220" t="s">
        <v>41</v>
      </c>
      <c r="T12" s="222" t="s">
        <v>40</v>
      </c>
      <c r="U12" s="220" t="s">
        <v>41</v>
      </c>
      <c r="V12" s="222" t="s">
        <v>40</v>
      </c>
      <c r="W12" s="224"/>
      <c r="X12" s="225"/>
    </row>
    <row r="13" spans="1:24" ht="28.5" customHeight="1" thickTop="1">
      <c r="A13" s="226" t="s">
        <v>4</v>
      </c>
      <c r="B13" s="227" t="s">
        <v>10</v>
      </c>
      <c r="C13" s="249">
        <v>998502.7470567429</v>
      </c>
      <c r="D13" s="250" t="s">
        <v>343</v>
      </c>
      <c r="E13" s="249">
        <v>195886.2945548391</v>
      </c>
      <c r="F13" s="251" t="s">
        <v>343</v>
      </c>
      <c r="G13" s="249">
        <v>420.658</v>
      </c>
      <c r="H13" s="251" t="s">
        <v>343</v>
      </c>
      <c r="I13" s="249">
        <v>83.88244897959183</v>
      </c>
      <c r="J13" s="251" t="s">
        <v>343</v>
      </c>
      <c r="K13" s="252" t="s">
        <v>343</v>
      </c>
      <c r="L13" s="253">
        <v>1437306</v>
      </c>
      <c r="M13" s="254">
        <v>234094</v>
      </c>
      <c r="N13" s="251" t="s">
        <v>343</v>
      </c>
      <c r="O13" s="249">
        <v>1222.3498625455359</v>
      </c>
      <c r="P13" s="251" t="s">
        <v>343</v>
      </c>
      <c r="Q13" s="249">
        <v>7096.0680768927205</v>
      </c>
      <c r="R13" s="251" t="s">
        <v>343</v>
      </c>
      <c r="S13" s="249">
        <v>1437306</v>
      </c>
      <c r="T13" s="255">
        <v>1437306</v>
      </c>
      <c r="U13" s="252" t="s">
        <v>343</v>
      </c>
      <c r="V13" s="251" t="s">
        <v>343</v>
      </c>
      <c r="W13" s="235" t="s">
        <v>4</v>
      </c>
      <c r="X13" s="236" t="s">
        <v>352</v>
      </c>
    </row>
    <row r="14" spans="1:24" ht="28.5" customHeight="1">
      <c r="A14" s="226" t="s">
        <v>5</v>
      </c>
      <c r="B14" s="227" t="s">
        <v>353</v>
      </c>
      <c r="C14" s="249">
        <v>10524193.843506265</v>
      </c>
      <c r="D14" s="250" t="s">
        <v>343</v>
      </c>
      <c r="E14" s="249">
        <v>1977070.4904945404</v>
      </c>
      <c r="F14" s="251" t="s">
        <v>343</v>
      </c>
      <c r="G14" s="249">
        <v>29818.953</v>
      </c>
      <c r="H14" s="251" t="s">
        <v>343</v>
      </c>
      <c r="I14" s="252" t="s">
        <v>343</v>
      </c>
      <c r="J14" s="251" t="s">
        <v>343</v>
      </c>
      <c r="K14" s="252" t="s">
        <v>343</v>
      </c>
      <c r="L14" s="251" t="s">
        <v>343</v>
      </c>
      <c r="M14" s="254">
        <v>66134.659</v>
      </c>
      <c r="N14" s="253">
        <v>13347614.488</v>
      </c>
      <c r="O14" s="249">
        <v>230870.209</v>
      </c>
      <c r="P14" s="251" t="s">
        <v>343</v>
      </c>
      <c r="Q14" s="249">
        <v>323440.33299919544</v>
      </c>
      <c r="R14" s="251" t="s">
        <v>343</v>
      </c>
      <c r="S14" s="249">
        <v>13151528.488000002</v>
      </c>
      <c r="T14" s="253">
        <v>13347614.488</v>
      </c>
      <c r="U14" s="249">
        <v>196086</v>
      </c>
      <c r="V14" s="251" t="s">
        <v>343</v>
      </c>
      <c r="W14" s="237" t="s">
        <v>5</v>
      </c>
      <c r="X14" s="236" t="s">
        <v>354</v>
      </c>
    </row>
    <row r="15" spans="1:24" ht="28.5" customHeight="1">
      <c r="A15" s="226" t="s">
        <v>6</v>
      </c>
      <c r="B15" s="227" t="s">
        <v>355</v>
      </c>
      <c r="C15" s="249">
        <v>15007659.267777607</v>
      </c>
      <c r="D15" s="250" t="s">
        <v>343</v>
      </c>
      <c r="E15" s="249">
        <v>2145242.0034064827</v>
      </c>
      <c r="F15" s="251" t="s">
        <v>343</v>
      </c>
      <c r="G15" s="249">
        <v>129717.895</v>
      </c>
      <c r="H15" s="251" t="s">
        <v>343</v>
      </c>
      <c r="I15" s="252" t="s">
        <v>343</v>
      </c>
      <c r="J15" s="251" t="s">
        <v>343</v>
      </c>
      <c r="K15" s="252" t="s">
        <v>343</v>
      </c>
      <c r="L15" s="251" t="s">
        <v>343</v>
      </c>
      <c r="M15" s="254">
        <v>936546.5</v>
      </c>
      <c r="N15" s="253">
        <v>23052674.1</v>
      </c>
      <c r="O15" s="249">
        <v>1627043.105</v>
      </c>
      <c r="P15" s="251" t="s">
        <v>343</v>
      </c>
      <c r="Q15" s="249">
        <v>825734.3288159143</v>
      </c>
      <c r="R15" s="251" t="s">
        <v>343</v>
      </c>
      <c r="S15" s="249">
        <v>20671943.100000005</v>
      </c>
      <c r="T15" s="253">
        <v>23052674.1</v>
      </c>
      <c r="U15" s="249">
        <v>2380731</v>
      </c>
      <c r="V15" s="251" t="s">
        <v>343</v>
      </c>
      <c r="W15" s="237" t="s">
        <v>6</v>
      </c>
      <c r="X15" s="236" t="s">
        <v>356</v>
      </c>
    </row>
    <row r="16" spans="1:24" ht="28.5" customHeight="1">
      <c r="A16" s="226" t="s">
        <v>7</v>
      </c>
      <c r="B16" s="227" t="s">
        <v>357</v>
      </c>
      <c r="C16" s="249">
        <v>1598448.731880665</v>
      </c>
      <c r="D16" s="250" t="s">
        <v>343</v>
      </c>
      <c r="E16" s="249">
        <v>4266.572119335092</v>
      </c>
      <c r="F16" s="251" t="s">
        <v>343</v>
      </c>
      <c r="G16" s="249">
        <v>209.911</v>
      </c>
      <c r="H16" s="251" t="s">
        <v>343</v>
      </c>
      <c r="I16" s="252" t="s">
        <v>343</v>
      </c>
      <c r="J16" s="251" t="s">
        <v>343</v>
      </c>
      <c r="K16" s="252" t="s">
        <v>343</v>
      </c>
      <c r="L16" s="251" t="s">
        <v>343</v>
      </c>
      <c r="M16" s="254">
        <v>860561</v>
      </c>
      <c r="N16" s="251" t="s">
        <v>343</v>
      </c>
      <c r="O16" s="249">
        <v>205751.26</v>
      </c>
      <c r="P16" s="251" t="s">
        <v>343</v>
      </c>
      <c r="Q16" s="249">
        <v>33563.525</v>
      </c>
      <c r="R16" s="251" t="s">
        <v>343</v>
      </c>
      <c r="S16" s="249">
        <v>2702801.0000000005</v>
      </c>
      <c r="T16" s="251" t="s">
        <v>343</v>
      </c>
      <c r="U16" s="252" t="s">
        <v>343</v>
      </c>
      <c r="V16" s="253">
        <v>2702801</v>
      </c>
      <c r="W16" s="237" t="s">
        <v>7</v>
      </c>
      <c r="X16" s="236" t="s">
        <v>358</v>
      </c>
    </row>
    <row r="17" spans="1:24" ht="28.5" customHeight="1">
      <c r="A17" s="226" t="s">
        <v>8</v>
      </c>
      <c r="B17" s="227" t="s">
        <v>12</v>
      </c>
      <c r="C17" s="252" t="s">
        <v>343</v>
      </c>
      <c r="D17" s="250" t="s">
        <v>343</v>
      </c>
      <c r="E17" s="252" t="s">
        <v>343</v>
      </c>
      <c r="F17" s="251" t="s">
        <v>343</v>
      </c>
      <c r="G17" s="252" t="s">
        <v>343</v>
      </c>
      <c r="H17" s="251" t="s">
        <v>343</v>
      </c>
      <c r="I17" s="249">
        <v>940826.412</v>
      </c>
      <c r="J17" s="251" t="s">
        <v>343</v>
      </c>
      <c r="K17" s="252" t="s">
        <v>343</v>
      </c>
      <c r="L17" s="253">
        <v>167323</v>
      </c>
      <c r="M17" s="256" t="s">
        <v>343</v>
      </c>
      <c r="N17" s="253">
        <v>773503.412</v>
      </c>
      <c r="O17" s="252" t="s">
        <v>343</v>
      </c>
      <c r="P17" s="251" t="s">
        <v>343</v>
      </c>
      <c r="Q17" s="252" t="s">
        <v>343</v>
      </c>
      <c r="R17" s="251" t="s">
        <v>343</v>
      </c>
      <c r="S17" s="249">
        <v>940826.412</v>
      </c>
      <c r="T17" s="253">
        <v>940826.412</v>
      </c>
      <c r="U17" s="252" t="s">
        <v>343</v>
      </c>
      <c r="V17" s="251" t="s">
        <v>343</v>
      </c>
      <c r="W17" s="237" t="s">
        <v>8</v>
      </c>
      <c r="X17" s="236" t="s">
        <v>359</v>
      </c>
    </row>
    <row r="18" spans="1:24" ht="28.5" customHeight="1">
      <c r="A18" s="226" t="s">
        <v>9</v>
      </c>
      <c r="B18" s="227" t="s">
        <v>13</v>
      </c>
      <c r="C18" s="252" t="s">
        <v>343</v>
      </c>
      <c r="D18" s="250" t="s">
        <v>343</v>
      </c>
      <c r="E18" s="252" t="s">
        <v>343</v>
      </c>
      <c r="F18" s="251" t="s">
        <v>343</v>
      </c>
      <c r="G18" s="252" t="s">
        <v>343</v>
      </c>
      <c r="H18" s="251" t="s">
        <v>343</v>
      </c>
      <c r="I18" s="252" t="s">
        <v>343</v>
      </c>
      <c r="J18" s="251" t="s">
        <v>343</v>
      </c>
      <c r="K18" s="252" t="s">
        <v>343</v>
      </c>
      <c r="L18" s="253">
        <v>1469040</v>
      </c>
      <c r="M18" s="254">
        <v>1469040</v>
      </c>
      <c r="N18" s="251" t="s">
        <v>343</v>
      </c>
      <c r="O18" s="252" t="s">
        <v>343</v>
      </c>
      <c r="P18" s="251" t="s">
        <v>343</v>
      </c>
      <c r="Q18" s="252" t="s">
        <v>343</v>
      </c>
      <c r="R18" s="251" t="s">
        <v>343</v>
      </c>
      <c r="S18" s="249">
        <v>1469040</v>
      </c>
      <c r="T18" s="253">
        <v>1469040</v>
      </c>
      <c r="U18" s="252" t="s">
        <v>343</v>
      </c>
      <c r="V18" s="251" t="s">
        <v>343</v>
      </c>
      <c r="W18" s="237" t="s">
        <v>9</v>
      </c>
      <c r="X18" s="236" t="s">
        <v>360</v>
      </c>
    </row>
    <row r="19" spans="1:24" ht="28.5" customHeight="1">
      <c r="A19" s="226" t="s">
        <v>20</v>
      </c>
      <c r="B19" s="227" t="s">
        <v>14</v>
      </c>
      <c r="C19" s="252" t="s">
        <v>343</v>
      </c>
      <c r="D19" s="250" t="s">
        <v>343</v>
      </c>
      <c r="E19" s="252" t="s">
        <v>343</v>
      </c>
      <c r="F19" s="251" t="s">
        <v>343</v>
      </c>
      <c r="G19" s="252" t="s">
        <v>343</v>
      </c>
      <c r="H19" s="251" t="s">
        <v>343</v>
      </c>
      <c r="I19" s="252" t="s">
        <v>343</v>
      </c>
      <c r="J19" s="251" t="s">
        <v>343</v>
      </c>
      <c r="K19" s="252" t="s">
        <v>343</v>
      </c>
      <c r="L19" s="253">
        <v>2208359</v>
      </c>
      <c r="M19" s="254">
        <v>2196675</v>
      </c>
      <c r="N19" s="251" t="s">
        <v>343</v>
      </c>
      <c r="O19" s="249">
        <v>11684</v>
      </c>
      <c r="P19" s="251" t="s">
        <v>343</v>
      </c>
      <c r="Q19" s="252" t="s">
        <v>343</v>
      </c>
      <c r="R19" s="251" t="s">
        <v>343</v>
      </c>
      <c r="S19" s="249">
        <v>2208359</v>
      </c>
      <c r="T19" s="253">
        <v>2208359</v>
      </c>
      <c r="U19" s="252" t="s">
        <v>343</v>
      </c>
      <c r="V19" s="251" t="s">
        <v>343</v>
      </c>
      <c r="W19" s="237" t="s">
        <v>20</v>
      </c>
      <c r="X19" s="236" t="s">
        <v>361</v>
      </c>
    </row>
    <row r="20" spans="1:24" ht="28.5" customHeight="1">
      <c r="A20" s="226" t="s">
        <v>21</v>
      </c>
      <c r="B20" s="227" t="s">
        <v>362</v>
      </c>
      <c r="C20" s="252" t="s">
        <v>343</v>
      </c>
      <c r="D20" s="250" t="s">
        <v>343</v>
      </c>
      <c r="E20" s="252" t="s">
        <v>343</v>
      </c>
      <c r="F20" s="251" t="s">
        <v>343</v>
      </c>
      <c r="G20" s="252" t="s">
        <v>343</v>
      </c>
      <c r="H20" s="251" t="s">
        <v>343</v>
      </c>
      <c r="I20" s="252" t="s">
        <v>343</v>
      </c>
      <c r="J20" s="251" t="s">
        <v>343</v>
      </c>
      <c r="K20" s="252" t="s">
        <v>343</v>
      </c>
      <c r="L20" s="253">
        <v>6642560</v>
      </c>
      <c r="M20" s="254">
        <v>6513940</v>
      </c>
      <c r="N20" s="251" t="s">
        <v>343</v>
      </c>
      <c r="O20" s="249">
        <v>71100</v>
      </c>
      <c r="P20" s="251" t="s">
        <v>343</v>
      </c>
      <c r="Q20" s="249">
        <v>57520</v>
      </c>
      <c r="R20" s="251" t="s">
        <v>343</v>
      </c>
      <c r="S20" s="249">
        <v>6642560</v>
      </c>
      <c r="T20" s="253">
        <v>6642560</v>
      </c>
      <c r="U20" s="252" t="s">
        <v>343</v>
      </c>
      <c r="V20" s="251" t="s">
        <v>343</v>
      </c>
      <c r="W20" s="237" t="s">
        <v>21</v>
      </c>
      <c r="X20" s="236" t="s">
        <v>363</v>
      </c>
    </row>
    <row r="21" spans="1:24" ht="28.5" customHeight="1">
      <c r="A21" s="226" t="s">
        <v>22</v>
      </c>
      <c r="B21" s="227" t="s">
        <v>15</v>
      </c>
      <c r="C21" s="252" t="s">
        <v>343</v>
      </c>
      <c r="D21" s="250" t="s">
        <v>343</v>
      </c>
      <c r="E21" s="252" t="s">
        <v>343</v>
      </c>
      <c r="F21" s="251" t="s">
        <v>343</v>
      </c>
      <c r="G21" s="252" t="s">
        <v>343</v>
      </c>
      <c r="H21" s="251" t="s">
        <v>343</v>
      </c>
      <c r="I21" s="252" t="s">
        <v>343</v>
      </c>
      <c r="J21" s="251" t="s">
        <v>343</v>
      </c>
      <c r="K21" s="249">
        <v>344895</v>
      </c>
      <c r="L21" s="251" t="s">
        <v>343</v>
      </c>
      <c r="M21" s="256" t="s">
        <v>343</v>
      </c>
      <c r="N21" s="253">
        <v>344895</v>
      </c>
      <c r="O21" s="252" t="s">
        <v>343</v>
      </c>
      <c r="P21" s="251" t="s">
        <v>343</v>
      </c>
      <c r="Q21" s="252" t="s">
        <v>343</v>
      </c>
      <c r="R21" s="251" t="s">
        <v>343</v>
      </c>
      <c r="S21" s="249">
        <v>344895</v>
      </c>
      <c r="T21" s="253">
        <v>344895</v>
      </c>
      <c r="U21" s="252" t="s">
        <v>343</v>
      </c>
      <c r="V21" s="251" t="s">
        <v>343</v>
      </c>
      <c r="W21" s="237" t="s">
        <v>22</v>
      </c>
      <c r="X21" s="236" t="s">
        <v>364</v>
      </c>
    </row>
    <row r="22" spans="1:24" ht="28.5" customHeight="1">
      <c r="A22" s="226" t="s">
        <v>27</v>
      </c>
      <c r="B22" s="227" t="s">
        <v>16</v>
      </c>
      <c r="C22" s="252" t="s">
        <v>343</v>
      </c>
      <c r="D22" s="250" t="s">
        <v>343</v>
      </c>
      <c r="E22" s="252" t="s">
        <v>343</v>
      </c>
      <c r="F22" s="251" t="s">
        <v>343</v>
      </c>
      <c r="G22" s="252" t="s">
        <v>343</v>
      </c>
      <c r="H22" s="251" t="s">
        <v>343</v>
      </c>
      <c r="I22" s="252" t="s">
        <v>343</v>
      </c>
      <c r="J22" s="251" t="s">
        <v>343</v>
      </c>
      <c r="K22" s="252" t="s">
        <v>343</v>
      </c>
      <c r="L22" s="251" t="s">
        <v>343</v>
      </c>
      <c r="M22" s="254">
        <v>42377</v>
      </c>
      <c r="N22" s="253">
        <v>318</v>
      </c>
      <c r="O22" s="252" t="s">
        <v>343</v>
      </c>
      <c r="P22" s="251" t="s">
        <v>343</v>
      </c>
      <c r="Q22" s="249">
        <v>318</v>
      </c>
      <c r="R22" s="253">
        <v>42377</v>
      </c>
      <c r="S22" s="249">
        <v>42695</v>
      </c>
      <c r="T22" s="253">
        <v>42695</v>
      </c>
      <c r="U22" s="252" t="s">
        <v>343</v>
      </c>
      <c r="V22" s="251" t="s">
        <v>343</v>
      </c>
      <c r="W22" s="237" t="s">
        <v>27</v>
      </c>
      <c r="X22" s="236" t="s">
        <v>365</v>
      </c>
    </row>
    <row r="23" spans="1:24" ht="28.5" customHeight="1">
      <c r="A23" s="226" t="s">
        <v>28</v>
      </c>
      <c r="B23" s="227" t="s">
        <v>18</v>
      </c>
      <c r="C23" s="252" t="s">
        <v>343</v>
      </c>
      <c r="D23" s="257">
        <v>11799788.324537138</v>
      </c>
      <c r="E23" s="252" t="s">
        <v>343</v>
      </c>
      <c r="F23" s="253">
        <v>8287252.85533252</v>
      </c>
      <c r="G23" s="252" t="s">
        <v>343</v>
      </c>
      <c r="H23" s="253">
        <v>706525.336</v>
      </c>
      <c r="I23" s="252" t="s">
        <v>343</v>
      </c>
      <c r="J23" s="253">
        <v>1670117</v>
      </c>
      <c r="K23" s="252" t="s">
        <v>343</v>
      </c>
      <c r="L23" s="251" t="s">
        <v>343</v>
      </c>
      <c r="M23" s="254">
        <v>24139702.31498444</v>
      </c>
      <c r="N23" s="253">
        <v>3525.577</v>
      </c>
      <c r="O23" s="249">
        <v>1267181.3099314698</v>
      </c>
      <c r="P23" s="253">
        <v>9136.178283953737</v>
      </c>
      <c r="Q23" s="249">
        <v>375102.35151978617</v>
      </c>
      <c r="R23" s="253">
        <v>763494.0061133802</v>
      </c>
      <c r="S23" s="249">
        <v>25781985.976435695</v>
      </c>
      <c r="T23" s="253">
        <v>23239839.27726699</v>
      </c>
      <c r="U23" s="252" t="s">
        <v>343</v>
      </c>
      <c r="V23" s="253">
        <v>2542146.699168703</v>
      </c>
      <c r="W23" s="237" t="s">
        <v>28</v>
      </c>
      <c r="X23" s="236" t="s">
        <v>366</v>
      </c>
    </row>
    <row r="24" spans="1:24" ht="28.5" customHeight="1">
      <c r="A24" s="226" t="s">
        <v>29</v>
      </c>
      <c r="B24" s="227" t="s">
        <v>367</v>
      </c>
      <c r="C24" s="249">
        <v>384851.84871839406</v>
      </c>
      <c r="D24" s="250" t="s">
        <v>343</v>
      </c>
      <c r="E24" s="249">
        <v>127268.91114493486</v>
      </c>
      <c r="F24" s="251" t="s">
        <v>343</v>
      </c>
      <c r="G24" s="252" t="s">
        <v>343</v>
      </c>
      <c r="H24" s="251" t="s">
        <v>343</v>
      </c>
      <c r="I24" s="249">
        <v>1488</v>
      </c>
      <c r="J24" s="251" t="s">
        <v>343</v>
      </c>
      <c r="K24" s="252" t="s">
        <v>343</v>
      </c>
      <c r="L24" s="251" t="s">
        <v>343</v>
      </c>
      <c r="M24" s="254">
        <v>154803.043</v>
      </c>
      <c r="N24" s="253">
        <v>320781</v>
      </c>
      <c r="O24" s="249">
        <v>149067</v>
      </c>
      <c r="P24" s="251" t="s">
        <v>343</v>
      </c>
      <c r="Q24" s="249">
        <v>210545.52001465028</v>
      </c>
      <c r="R24" s="253">
        <v>799138.3228779791</v>
      </c>
      <c r="S24" s="249">
        <v>1028024.3228779793</v>
      </c>
      <c r="T24" s="253">
        <v>1119919.3228779791</v>
      </c>
      <c r="U24" s="249">
        <v>91895</v>
      </c>
      <c r="V24" s="251" t="s">
        <v>343</v>
      </c>
      <c r="W24" s="237" t="s">
        <v>29</v>
      </c>
      <c r="X24" s="236" t="s">
        <v>368</v>
      </c>
    </row>
    <row r="25" spans="1:24" ht="28.5" customHeight="1">
      <c r="A25" s="226" t="s">
        <v>30</v>
      </c>
      <c r="B25" s="227" t="s">
        <v>369</v>
      </c>
      <c r="C25" s="249">
        <v>48178.61777652557</v>
      </c>
      <c r="D25" s="257">
        <v>129467.02272589837</v>
      </c>
      <c r="E25" s="249">
        <v>469963.9369302017</v>
      </c>
      <c r="F25" s="253">
        <v>867030.6611551113</v>
      </c>
      <c r="G25" s="252" t="s">
        <v>343</v>
      </c>
      <c r="H25" s="253">
        <v>202346</v>
      </c>
      <c r="I25" s="249">
        <v>394660.3</v>
      </c>
      <c r="J25" s="253">
        <v>77330.39265827576</v>
      </c>
      <c r="K25" s="252" t="s">
        <v>343</v>
      </c>
      <c r="L25" s="251" t="s">
        <v>343</v>
      </c>
      <c r="M25" s="256" t="s">
        <v>343</v>
      </c>
      <c r="N25" s="253">
        <v>588545</v>
      </c>
      <c r="O25" s="252" t="s">
        <v>343</v>
      </c>
      <c r="P25" s="251" t="s">
        <v>343</v>
      </c>
      <c r="Q25" s="252" t="s">
        <v>343</v>
      </c>
      <c r="R25" s="253">
        <v>4741.3221825056435</v>
      </c>
      <c r="S25" s="249">
        <v>912802.8547067272</v>
      </c>
      <c r="T25" s="253">
        <v>1869460.398721791</v>
      </c>
      <c r="U25" s="249">
        <v>1077245</v>
      </c>
      <c r="V25" s="253">
        <v>120587.4559849362</v>
      </c>
      <c r="W25" s="237" t="s">
        <v>30</v>
      </c>
      <c r="X25" s="236" t="s">
        <v>370</v>
      </c>
    </row>
    <row r="26" spans="1:24" ht="28.5" customHeight="1">
      <c r="A26" s="226" t="s">
        <v>371</v>
      </c>
      <c r="B26" s="227" t="s">
        <v>372</v>
      </c>
      <c r="C26" s="249">
        <v>30836.25</v>
      </c>
      <c r="D26" s="250" t="s">
        <v>343</v>
      </c>
      <c r="E26" s="249">
        <v>61733.76880946936</v>
      </c>
      <c r="F26" s="253">
        <v>490206.64909636497</v>
      </c>
      <c r="G26" s="252" t="s">
        <v>343</v>
      </c>
      <c r="H26" s="253">
        <v>323441.461</v>
      </c>
      <c r="I26" s="252" t="s">
        <v>343</v>
      </c>
      <c r="J26" s="251" t="s">
        <v>343</v>
      </c>
      <c r="K26" s="252" t="s">
        <v>343</v>
      </c>
      <c r="L26" s="251" t="s">
        <v>343</v>
      </c>
      <c r="M26" s="254">
        <v>413825.533276044</v>
      </c>
      <c r="N26" s="251" t="s">
        <v>343</v>
      </c>
      <c r="O26" s="249">
        <v>208773.22934052118</v>
      </c>
      <c r="P26" s="251" t="s">
        <v>343</v>
      </c>
      <c r="Q26" s="249">
        <v>312706.2185739654</v>
      </c>
      <c r="R26" s="253">
        <v>214226.88990363496</v>
      </c>
      <c r="S26" s="249">
        <v>1027875</v>
      </c>
      <c r="T26" s="253">
        <v>1027875</v>
      </c>
      <c r="U26" s="252" t="s">
        <v>343</v>
      </c>
      <c r="V26" s="251" t="s">
        <v>343</v>
      </c>
      <c r="W26" s="237" t="s">
        <v>371</v>
      </c>
      <c r="X26" s="236" t="s">
        <v>373</v>
      </c>
    </row>
    <row r="27" spans="1:24" ht="28.5" customHeight="1">
      <c r="A27" s="226" t="s">
        <v>374</v>
      </c>
      <c r="B27" s="227" t="s">
        <v>19</v>
      </c>
      <c r="C27" s="249">
        <v>52833.5204</v>
      </c>
      <c r="D27" s="250" t="s">
        <v>343</v>
      </c>
      <c r="E27" s="249">
        <v>1265.7391626796432</v>
      </c>
      <c r="F27" s="251" t="s">
        <v>343</v>
      </c>
      <c r="G27" s="249">
        <v>1013.8270675283071</v>
      </c>
      <c r="H27" s="251" t="s">
        <v>343</v>
      </c>
      <c r="I27" s="249">
        <v>18882</v>
      </c>
      <c r="J27" s="253">
        <v>5129468</v>
      </c>
      <c r="K27" s="252" t="s">
        <v>343</v>
      </c>
      <c r="L27" s="251" t="s">
        <v>343</v>
      </c>
      <c r="M27" s="254">
        <v>2369403.8934153477</v>
      </c>
      <c r="N27" s="251" t="s">
        <v>343</v>
      </c>
      <c r="O27" s="249">
        <v>2337943.915220216</v>
      </c>
      <c r="P27" s="251" t="s">
        <v>343</v>
      </c>
      <c r="Q27" s="249">
        <v>252734.10473422753</v>
      </c>
      <c r="R27" s="251" t="s">
        <v>343</v>
      </c>
      <c r="S27" s="249">
        <v>5034076.999999998</v>
      </c>
      <c r="T27" s="253">
        <v>5129468</v>
      </c>
      <c r="U27" s="249">
        <v>95391</v>
      </c>
      <c r="V27" s="251" t="s">
        <v>343</v>
      </c>
      <c r="W27" s="237" t="s">
        <v>374</v>
      </c>
      <c r="X27" s="236" t="s">
        <v>375</v>
      </c>
    </row>
    <row r="28" spans="1:24" ht="28.5" customHeight="1">
      <c r="A28" s="226" t="s">
        <v>31</v>
      </c>
      <c r="B28" s="227" t="s">
        <v>376</v>
      </c>
      <c r="C28" s="249">
        <v>106888.51800000001</v>
      </c>
      <c r="D28" s="250" t="s">
        <v>343</v>
      </c>
      <c r="E28" s="249">
        <v>32823.866149848494</v>
      </c>
      <c r="F28" s="253">
        <v>868288.1333619992</v>
      </c>
      <c r="G28" s="249">
        <v>9754.723000879685</v>
      </c>
      <c r="H28" s="253">
        <v>533660</v>
      </c>
      <c r="I28" s="252" t="s">
        <v>343</v>
      </c>
      <c r="J28" s="251" t="s">
        <v>343</v>
      </c>
      <c r="K28" s="252" t="s">
        <v>343</v>
      </c>
      <c r="L28" s="251" t="s">
        <v>343</v>
      </c>
      <c r="M28" s="254">
        <v>498146.4776894953</v>
      </c>
      <c r="N28" s="251" t="s">
        <v>343</v>
      </c>
      <c r="O28" s="249">
        <v>614475.9940951446</v>
      </c>
      <c r="P28" s="253">
        <v>7385</v>
      </c>
      <c r="Q28" s="249">
        <v>292343.4210646319</v>
      </c>
      <c r="R28" s="253">
        <v>210189.8666380008</v>
      </c>
      <c r="S28" s="249">
        <v>1554433</v>
      </c>
      <c r="T28" s="253">
        <v>1619523</v>
      </c>
      <c r="U28" s="249">
        <v>65090</v>
      </c>
      <c r="V28" s="251" t="s">
        <v>343</v>
      </c>
      <c r="W28" s="237" t="s">
        <v>31</v>
      </c>
      <c r="X28" s="236" t="s">
        <v>377</v>
      </c>
    </row>
    <row r="29" spans="1:24" ht="28.5" customHeight="1">
      <c r="A29" s="226" t="s">
        <v>32</v>
      </c>
      <c r="B29" s="227" t="s">
        <v>17</v>
      </c>
      <c r="C29" s="249">
        <v>48006.953843247655</v>
      </c>
      <c r="D29" s="250" t="s">
        <v>343</v>
      </c>
      <c r="E29" s="249">
        <v>6232.810259510272</v>
      </c>
      <c r="F29" s="251" t="s">
        <v>343</v>
      </c>
      <c r="G29" s="249">
        <v>11700.324</v>
      </c>
      <c r="H29" s="251" t="s">
        <v>343</v>
      </c>
      <c r="I29" s="252" t="s">
        <v>343</v>
      </c>
      <c r="J29" s="251" t="s">
        <v>343</v>
      </c>
      <c r="K29" s="252" t="s">
        <v>343</v>
      </c>
      <c r="L29" s="251" t="s">
        <v>343</v>
      </c>
      <c r="M29" s="254">
        <v>63000.73700000001</v>
      </c>
      <c r="N29" s="253">
        <v>1022115</v>
      </c>
      <c r="O29" s="249">
        <v>836904.5273931009</v>
      </c>
      <c r="P29" s="251" t="s">
        <v>343</v>
      </c>
      <c r="Q29" s="249">
        <v>52044.647504141154</v>
      </c>
      <c r="R29" s="251" t="s">
        <v>343</v>
      </c>
      <c r="S29" s="249">
        <v>1017890</v>
      </c>
      <c r="T29" s="253">
        <v>1022115</v>
      </c>
      <c r="U29" s="249">
        <v>4225</v>
      </c>
      <c r="V29" s="251" t="s">
        <v>343</v>
      </c>
      <c r="W29" s="237" t="s">
        <v>32</v>
      </c>
      <c r="X29" s="236" t="s">
        <v>378</v>
      </c>
    </row>
    <row r="30" spans="1:24" ht="28.5" customHeight="1">
      <c r="A30" s="226" t="s">
        <v>33</v>
      </c>
      <c r="B30" s="227" t="s">
        <v>45</v>
      </c>
      <c r="C30" s="249">
        <v>1073217.1256912588</v>
      </c>
      <c r="D30" s="250" t="s">
        <v>343</v>
      </c>
      <c r="E30" s="249">
        <v>418070.22103499476</v>
      </c>
      <c r="F30" s="251" t="s">
        <v>343</v>
      </c>
      <c r="G30" s="249">
        <v>11631.810745903906</v>
      </c>
      <c r="H30" s="251" t="s">
        <v>343</v>
      </c>
      <c r="I30" s="249">
        <v>9825.116439159732</v>
      </c>
      <c r="J30" s="251" t="s">
        <v>343</v>
      </c>
      <c r="K30" s="252" t="s">
        <v>343</v>
      </c>
      <c r="L30" s="251" t="s">
        <v>343</v>
      </c>
      <c r="M30" s="254">
        <v>19971.97576121411</v>
      </c>
      <c r="N30" s="253">
        <v>586.275</v>
      </c>
      <c r="O30" s="249">
        <v>265664.861915199</v>
      </c>
      <c r="P30" s="251" t="s">
        <v>343</v>
      </c>
      <c r="Q30" s="249">
        <v>55236.954120180955</v>
      </c>
      <c r="R30" s="253">
        <v>1858913</v>
      </c>
      <c r="S30" s="249">
        <v>1853618.0657079115</v>
      </c>
      <c r="T30" s="253">
        <v>1859499.275</v>
      </c>
      <c r="U30" s="249">
        <v>5881.20929208831</v>
      </c>
      <c r="V30" s="251" t="s">
        <v>343</v>
      </c>
      <c r="W30" s="237" t="s">
        <v>33</v>
      </c>
      <c r="X30" s="236" t="s">
        <v>379</v>
      </c>
    </row>
    <row r="31" spans="1:24" ht="28.5" customHeight="1">
      <c r="A31" s="226" t="s">
        <v>34</v>
      </c>
      <c r="B31" s="227" t="s">
        <v>380</v>
      </c>
      <c r="C31" s="249">
        <v>7886596.314365646</v>
      </c>
      <c r="D31" s="250" t="s">
        <v>343</v>
      </c>
      <c r="E31" s="249">
        <v>3015350.4263115395</v>
      </c>
      <c r="F31" s="253">
        <v>19701393</v>
      </c>
      <c r="G31" s="249">
        <v>12605.066272408052</v>
      </c>
      <c r="H31" s="253" t="s">
        <v>343</v>
      </c>
      <c r="I31" s="249">
        <v>690153.5769949844</v>
      </c>
      <c r="J31" s="251" t="s">
        <v>343</v>
      </c>
      <c r="K31" s="252" t="s">
        <v>343</v>
      </c>
      <c r="L31" s="251" t="s">
        <v>343</v>
      </c>
      <c r="M31" s="254">
        <v>344064.2857279328</v>
      </c>
      <c r="N31" s="253">
        <v>348082</v>
      </c>
      <c r="O31" s="249">
        <v>1186134.0275537116</v>
      </c>
      <c r="P31" s="253">
        <v>131486</v>
      </c>
      <c r="Q31" s="249">
        <v>2357417.3027737793</v>
      </c>
      <c r="R31" s="253">
        <v>2338060</v>
      </c>
      <c r="S31" s="249">
        <v>15492321.000000002</v>
      </c>
      <c r="T31" s="253">
        <v>22519021</v>
      </c>
      <c r="U31" s="249">
        <v>7026700</v>
      </c>
      <c r="V31" s="251" t="s">
        <v>343</v>
      </c>
      <c r="W31" s="237" t="s">
        <v>34</v>
      </c>
      <c r="X31" s="236" t="s">
        <v>381</v>
      </c>
    </row>
    <row r="32" spans="1:24" ht="28.5" customHeight="1">
      <c r="A32" s="226" t="s">
        <v>35</v>
      </c>
      <c r="B32" s="227" t="s">
        <v>382</v>
      </c>
      <c r="C32" s="249">
        <v>6830950.366777666</v>
      </c>
      <c r="D32" s="250" t="s">
        <v>343</v>
      </c>
      <c r="E32" s="249">
        <v>2951111.3639408574</v>
      </c>
      <c r="F32" s="253">
        <v>8767824.48953535</v>
      </c>
      <c r="G32" s="249">
        <v>23280.107176821853</v>
      </c>
      <c r="H32" s="253">
        <v>1920899.451</v>
      </c>
      <c r="I32" s="249">
        <v>3101816.023994826</v>
      </c>
      <c r="J32" s="251" t="s">
        <v>343</v>
      </c>
      <c r="K32" s="249">
        <v>27158</v>
      </c>
      <c r="L32" s="253">
        <v>823881</v>
      </c>
      <c r="M32" s="254">
        <v>186387.81627192398</v>
      </c>
      <c r="N32" s="253">
        <v>2292739</v>
      </c>
      <c r="O32" s="249">
        <v>78770.18981364269</v>
      </c>
      <c r="P32" s="253">
        <v>584453.1798009607</v>
      </c>
      <c r="Q32" s="249">
        <v>3119349.258255888</v>
      </c>
      <c r="R32" s="253">
        <v>3048577.0058953157</v>
      </c>
      <c r="S32" s="249">
        <v>16318823.126231624</v>
      </c>
      <c r="T32" s="253">
        <v>17438374.126231626</v>
      </c>
      <c r="U32" s="249">
        <v>1119551</v>
      </c>
      <c r="V32" s="251" t="s">
        <v>343</v>
      </c>
      <c r="W32" s="237" t="s">
        <v>35</v>
      </c>
      <c r="X32" s="236" t="s">
        <v>383</v>
      </c>
    </row>
    <row r="33" spans="1:24" ht="28.5" customHeight="1">
      <c r="A33" s="226" t="s">
        <v>36</v>
      </c>
      <c r="B33" s="227" t="s">
        <v>11</v>
      </c>
      <c r="C33" s="249">
        <v>12547269</v>
      </c>
      <c r="D33" s="250" t="s">
        <v>343</v>
      </c>
      <c r="E33" s="252" t="s">
        <v>343</v>
      </c>
      <c r="F33" s="251" t="s">
        <v>343</v>
      </c>
      <c r="G33" s="252" t="s">
        <v>343</v>
      </c>
      <c r="H33" s="251" t="s">
        <v>343</v>
      </c>
      <c r="I33" s="252" t="s">
        <v>343</v>
      </c>
      <c r="J33" s="251" t="s">
        <v>343</v>
      </c>
      <c r="K33" s="252" t="s">
        <v>343</v>
      </c>
      <c r="L33" s="251" t="s">
        <v>343</v>
      </c>
      <c r="M33" s="256" t="s">
        <v>343</v>
      </c>
      <c r="N33" s="251" t="s">
        <v>343</v>
      </c>
      <c r="O33" s="252" t="s">
        <v>343</v>
      </c>
      <c r="P33" s="253">
        <v>12547269</v>
      </c>
      <c r="Q33" s="252" t="s">
        <v>343</v>
      </c>
      <c r="R33" s="251" t="s">
        <v>343</v>
      </c>
      <c r="S33" s="249">
        <v>12547269</v>
      </c>
      <c r="T33" s="253">
        <v>12547269</v>
      </c>
      <c r="U33" s="252" t="s">
        <v>343</v>
      </c>
      <c r="V33" s="251" t="s">
        <v>343</v>
      </c>
      <c r="W33" s="237" t="s">
        <v>36</v>
      </c>
      <c r="X33" s="236" t="s">
        <v>384</v>
      </c>
    </row>
    <row r="34" spans="1:24" ht="28.5" customHeight="1">
      <c r="A34" s="226" t="s">
        <v>37</v>
      </c>
      <c r="B34" s="227" t="s">
        <v>385</v>
      </c>
      <c r="C34" s="249">
        <v>2086113</v>
      </c>
      <c r="D34" s="250" t="s">
        <v>343</v>
      </c>
      <c r="E34" s="252" t="s">
        <v>343</v>
      </c>
      <c r="F34" s="251" t="s">
        <v>343</v>
      </c>
      <c r="G34" s="252" t="s">
        <v>343</v>
      </c>
      <c r="H34" s="251" t="s">
        <v>343</v>
      </c>
      <c r="I34" s="252" t="s">
        <v>343</v>
      </c>
      <c r="J34" s="251" t="s">
        <v>343</v>
      </c>
      <c r="K34" s="252" t="s">
        <v>343</v>
      </c>
      <c r="L34" s="251" t="s">
        <v>343</v>
      </c>
      <c r="M34" s="256" t="s">
        <v>343</v>
      </c>
      <c r="N34" s="251" t="s">
        <v>343</v>
      </c>
      <c r="O34" s="252" t="s">
        <v>343</v>
      </c>
      <c r="P34" s="253">
        <v>2086113</v>
      </c>
      <c r="Q34" s="252" t="s">
        <v>343</v>
      </c>
      <c r="R34" s="251" t="s">
        <v>343</v>
      </c>
      <c r="S34" s="249">
        <v>2086113</v>
      </c>
      <c r="T34" s="253">
        <v>2086113</v>
      </c>
      <c r="U34" s="252" t="s">
        <v>343</v>
      </c>
      <c r="V34" s="251" t="s">
        <v>343</v>
      </c>
      <c r="W34" s="237" t="s">
        <v>37</v>
      </c>
      <c r="X34" s="236" t="s">
        <v>386</v>
      </c>
    </row>
    <row r="35" spans="1:24" ht="28.5" customHeight="1">
      <c r="A35" s="226" t="s">
        <v>38</v>
      </c>
      <c r="B35" s="227" t="s">
        <v>387</v>
      </c>
      <c r="C35" s="249">
        <v>2746812.9974713507</v>
      </c>
      <c r="D35" s="257">
        <v>474699.752751491</v>
      </c>
      <c r="E35" s="249">
        <v>9115460.3972166</v>
      </c>
      <c r="F35" s="253">
        <v>10222346.521147847</v>
      </c>
      <c r="G35" s="249">
        <v>151410.515</v>
      </c>
      <c r="H35" s="253">
        <v>354189.79372751655</v>
      </c>
      <c r="I35" s="252" t="s">
        <v>343</v>
      </c>
      <c r="J35" s="251" t="s">
        <v>343</v>
      </c>
      <c r="K35" s="252" t="s">
        <v>343</v>
      </c>
      <c r="L35" s="251" t="s">
        <v>343</v>
      </c>
      <c r="M35" s="256" t="s">
        <v>343</v>
      </c>
      <c r="N35" s="251" t="s">
        <v>343</v>
      </c>
      <c r="O35" s="252" t="s">
        <v>343</v>
      </c>
      <c r="P35" s="251" t="s">
        <v>343</v>
      </c>
      <c r="Q35" s="252" t="s">
        <v>343</v>
      </c>
      <c r="R35" s="251" t="s">
        <v>343</v>
      </c>
      <c r="S35" s="249">
        <v>12013683.909687951</v>
      </c>
      <c r="T35" s="253">
        <v>11051236.067626854</v>
      </c>
      <c r="U35" s="249">
        <v>2733005.802274874</v>
      </c>
      <c r="V35" s="253">
        <v>3695453.6443359675</v>
      </c>
      <c r="W35" s="237" t="s">
        <v>38</v>
      </c>
      <c r="X35" s="236" t="s">
        <v>388</v>
      </c>
    </row>
    <row r="36" spans="1:24" ht="28.5" customHeight="1">
      <c r="A36" s="226" t="s">
        <v>42</v>
      </c>
      <c r="B36" s="227" t="s">
        <v>389</v>
      </c>
      <c r="C36" s="249">
        <v>1538697.2419517348</v>
      </c>
      <c r="D36" s="250" t="s">
        <v>343</v>
      </c>
      <c r="E36" s="249">
        <v>4722951.166648007</v>
      </c>
      <c r="F36" s="251" t="s">
        <v>343</v>
      </c>
      <c r="G36" s="249">
        <v>5831.836</v>
      </c>
      <c r="H36" s="251" t="s">
        <v>343</v>
      </c>
      <c r="I36" s="252" t="s">
        <v>343</v>
      </c>
      <c r="J36" s="251" t="s">
        <v>343</v>
      </c>
      <c r="K36" s="252" t="s">
        <v>343</v>
      </c>
      <c r="L36" s="251" t="s">
        <v>343</v>
      </c>
      <c r="M36" s="254">
        <v>112283.117</v>
      </c>
      <c r="N36" s="251" t="s">
        <v>343</v>
      </c>
      <c r="O36" s="249">
        <v>8860.194000000001</v>
      </c>
      <c r="P36" s="251" t="s">
        <v>343</v>
      </c>
      <c r="Q36" s="249">
        <v>205931.44440025795</v>
      </c>
      <c r="R36" s="251" t="s">
        <v>343</v>
      </c>
      <c r="S36" s="249">
        <v>6594555</v>
      </c>
      <c r="T36" s="251" t="s">
        <v>343</v>
      </c>
      <c r="U36" s="252" t="s">
        <v>343</v>
      </c>
      <c r="V36" s="253">
        <v>6594555</v>
      </c>
      <c r="W36" s="237" t="s">
        <v>42</v>
      </c>
      <c r="X36" s="236" t="s">
        <v>390</v>
      </c>
    </row>
    <row r="37" spans="1:24" ht="28.5" customHeight="1">
      <c r="A37" s="226" t="s">
        <v>43</v>
      </c>
      <c r="B37" s="240" t="s">
        <v>391</v>
      </c>
      <c r="C37" s="249">
        <v>2787252.1783611737</v>
      </c>
      <c r="D37" s="250" t="s">
        <v>343</v>
      </c>
      <c r="E37" s="249">
        <v>72352.74595473315</v>
      </c>
      <c r="F37" s="253">
        <v>151128</v>
      </c>
      <c r="G37" s="252" t="s">
        <v>343</v>
      </c>
      <c r="H37" s="251" t="s">
        <v>343</v>
      </c>
      <c r="I37" s="252" t="s">
        <v>343</v>
      </c>
      <c r="J37" s="251" t="s">
        <v>343</v>
      </c>
      <c r="K37" s="252" t="s">
        <v>343</v>
      </c>
      <c r="L37" s="251" t="s">
        <v>343</v>
      </c>
      <c r="M37" s="254">
        <v>1016452.176</v>
      </c>
      <c r="N37" s="253">
        <v>10635</v>
      </c>
      <c r="O37" s="249">
        <v>6832585.983999999</v>
      </c>
      <c r="P37" s="251" t="s">
        <v>343</v>
      </c>
      <c r="Q37" s="249">
        <v>691022.0442705852</v>
      </c>
      <c r="R37" s="253">
        <v>11771.128586491655</v>
      </c>
      <c r="S37" s="249">
        <v>11399665.128586492</v>
      </c>
      <c r="T37" s="253">
        <v>173534.12858649166</v>
      </c>
      <c r="U37" s="249">
        <v>116544</v>
      </c>
      <c r="V37" s="253">
        <v>11342675</v>
      </c>
      <c r="W37" s="237" t="s">
        <v>43</v>
      </c>
      <c r="X37" s="236" t="s">
        <v>392</v>
      </c>
    </row>
    <row r="38" spans="1:24" ht="28.5" customHeight="1">
      <c r="A38" s="226" t="s">
        <v>55</v>
      </c>
      <c r="B38" s="240" t="s">
        <v>393</v>
      </c>
      <c r="C38" s="252" t="s">
        <v>343</v>
      </c>
      <c r="D38" s="250" t="s">
        <v>343</v>
      </c>
      <c r="E38" s="252" t="s">
        <v>343</v>
      </c>
      <c r="F38" s="251" t="s">
        <v>343</v>
      </c>
      <c r="G38" s="252" t="s">
        <v>343</v>
      </c>
      <c r="H38" s="251" t="s">
        <v>343</v>
      </c>
      <c r="I38" s="252" t="s">
        <v>343</v>
      </c>
      <c r="J38" s="251" t="s">
        <v>343</v>
      </c>
      <c r="K38" s="249">
        <v>11900657</v>
      </c>
      <c r="L38" s="251" t="s">
        <v>343</v>
      </c>
      <c r="M38" s="256" t="s">
        <v>343</v>
      </c>
      <c r="N38" s="251" t="s">
        <v>343</v>
      </c>
      <c r="O38" s="252" t="s">
        <v>343</v>
      </c>
      <c r="P38" s="251" t="s">
        <v>343</v>
      </c>
      <c r="Q38" s="252" t="s">
        <v>343</v>
      </c>
      <c r="R38" s="251" t="s">
        <v>343</v>
      </c>
      <c r="S38" s="249">
        <v>11900657</v>
      </c>
      <c r="T38" s="251" t="s">
        <v>343</v>
      </c>
      <c r="U38" s="252" t="s">
        <v>343</v>
      </c>
      <c r="V38" s="253">
        <v>11900657</v>
      </c>
      <c r="W38" s="237" t="s">
        <v>55</v>
      </c>
      <c r="X38" s="236" t="s">
        <v>394</v>
      </c>
    </row>
    <row r="39" spans="1:24" s="15" customFormat="1" ht="28.5" customHeight="1">
      <c r="A39" s="226" t="s">
        <v>57</v>
      </c>
      <c r="B39" s="227" t="s">
        <v>395</v>
      </c>
      <c r="C39" s="249">
        <v>2385246.1318017696</v>
      </c>
      <c r="D39" s="250" t="s">
        <v>343</v>
      </c>
      <c r="E39" s="252" t="s">
        <v>343</v>
      </c>
      <c r="F39" s="253">
        <v>545070.2547463453</v>
      </c>
      <c r="G39" s="252" t="s">
        <v>343</v>
      </c>
      <c r="H39" s="253">
        <v>213633.70680491868</v>
      </c>
      <c r="I39" s="252" t="s">
        <v>343</v>
      </c>
      <c r="J39" s="253">
        <v>30121.988449448138</v>
      </c>
      <c r="K39" s="249">
        <v>470345.28429592215</v>
      </c>
      <c r="L39" s="251" t="s">
        <v>343</v>
      </c>
      <c r="M39" s="254">
        <v>258775</v>
      </c>
      <c r="N39" s="251" t="s">
        <v>343</v>
      </c>
      <c r="O39" s="252" t="s">
        <v>343</v>
      </c>
      <c r="P39" s="253">
        <v>1762203.8224168746</v>
      </c>
      <c r="Q39" s="252" t="s">
        <v>343</v>
      </c>
      <c r="R39" s="253">
        <v>370560.11949885485</v>
      </c>
      <c r="S39" s="249">
        <v>3114366.4160976917</v>
      </c>
      <c r="T39" s="253">
        <v>2921589.8919164417</v>
      </c>
      <c r="U39" s="252" t="s">
        <v>343</v>
      </c>
      <c r="V39" s="253">
        <v>192776.52418125002</v>
      </c>
      <c r="W39" s="237" t="s">
        <v>57</v>
      </c>
      <c r="X39" s="236" t="s">
        <v>396</v>
      </c>
    </row>
    <row r="40" spans="1:24" s="52" customFormat="1" ht="28.5" customHeight="1" thickBot="1">
      <c r="A40" s="241" t="s">
        <v>397</v>
      </c>
      <c r="B40" s="242"/>
      <c r="C40" s="258">
        <v>68682554.65538004</v>
      </c>
      <c r="D40" s="259">
        <v>12403955.100014526</v>
      </c>
      <c r="E40" s="258">
        <v>25317050.71413857</v>
      </c>
      <c r="F40" s="260">
        <v>49900540.564375535</v>
      </c>
      <c r="G40" s="258">
        <v>387395.6262635418</v>
      </c>
      <c r="H40" s="260">
        <v>4254695.748532435</v>
      </c>
      <c r="I40" s="258">
        <v>5157735.311877949</v>
      </c>
      <c r="J40" s="260">
        <v>6907037.381107723</v>
      </c>
      <c r="K40" s="258">
        <v>12743055.284295922</v>
      </c>
      <c r="L40" s="260">
        <v>12748469</v>
      </c>
      <c r="M40" s="261">
        <v>41896184.5291264</v>
      </c>
      <c r="N40" s="260">
        <v>42106013.852</v>
      </c>
      <c r="O40" s="258">
        <v>15934032.15712555</v>
      </c>
      <c r="P40" s="260">
        <v>17128046.18050179</v>
      </c>
      <c r="Q40" s="258">
        <v>9172105.522124095</v>
      </c>
      <c r="R40" s="260">
        <v>9662048.661696162</v>
      </c>
      <c r="S40" s="258">
        <v>179290113.8003321</v>
      </c>
      <c r="T40" s="260">
        <v>155110806.4882282</v>
      </c>
      <c r="U40" s="258">
        <v>14912345.011566961</v>
      </c>
      <c r="V40" s="260">
        <v>39091652.32367085</v>
      </c>
      <c r="W40" s="247"/>
      <c r="X40" s="248" t="s">
        <v>398</v>
      </c>
    </row>
    <row r="41" ht="15" customHeight="1" thickTop="1">
      <c r="K41" s="15"/>
    </row>
  </sheetData>
  <sheetProtection/>
  <mergeCells count="13">
    <mergeCell ref="I10:J10"/>
    <mergeCell ref="M10:N10"/>
    <mergeCell ref="O10:P10"/>
    <mergeCell ref="S10:T10"/>
    <mergeCell ref="U10:V10"/>
    <mergeCell ref="W10:X10"/>
    <mergeCell ref="E7:H7"/>
    <mergeCell ref="K7:R7"/>
    <mergeCell ref="E8:H8"/>
    <mergeCell ref="K8:R8"/>
    <mergeCell ref="G9:H9"/>
    <mergeCell ref="M9:N9"/>
    <mergeCell ref="O9:P9"/>
  </mergeCells>
  <printOptions horizontalCentered="1"/>
  <pageMargins left="0.3937007874015748" right="0.3937007874015748" top="0.7874015748031497" bottom="0.5905511811023623" header="0.5905511811023623" footer="0.984251968503937"/>
  <pageSetup horizontalDpi="600" verticalDpi="600" orientation="portrait" paperSize="9" scale="60" r:id="rId1"/>
  <colBreaks count="1" manualBreakCount="1">
    <brk id="12" max="37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X41"/>
  <sheetViews>
    <sheetView showGridLines="0" tabSelected="1" zoomScale="60" zoomScaleNormal="60" zoomScaleSheetLayoutView="70" zoomScalePageLayoutView="0" workbookViewId="0" topLeftCell="A4">
      <selection activeCell="F20" sqref="F20"/>
    </sheetView>
  </sheetViews>
  <sheetFormatPr defaultColWidth="9" defaultRowHeight="15"/>
  <cols>
    <col min="1" max="1" width="3.09765625" style="12" customWidth="1"/>
    <col min="2" max="2" width="22.19921875" style="11" customWidth="1"/>
    <col min="3" max="6" width="11.8984375" style="2" bestFit="1" customWidth="1"/>
    <col min="7" max="10" width="10.19921875" style="2" customWidth="1"/>
    <col min="11" max="11" width="11.8984375" style="2" bestFit="1" customWidth="1"/>
    <col min="12" max="12" width="10.8984375" style="2" customWidth="1"/>
    <col min="13" max="14" width="11" style="15" customWidth="1"/>
    <col min="15" max="16" width="11.19921875" style="15" customWidth="1"/>
    <col min="17" max="18" width="11.296875" style="15" bestFit="1" customWidth="1"/>
    <col min="19" max="19" width="11.796875" style="2" customWidth="1"/>
    <col min="20" max="20" width="12" style="2" customWidth="1"/>
    <col min="21" max="22" width="11.09765625" style="2" customWidth="1"/>
    <col min="23" max="23" width="3.3984375" style="36" customWidth="1"/>
    <col min="24" max="24" width="29.796875" style="2" customWidth="1"/>
    <col min="25" max="16384" width="9" style="2" customWidth="1"/>
  </cols>
  <sheetData>
    <row r="1" spans="1:24" ht="33" customHeight="1">
      <c r="A1" s="152"/>
      <c r="B1" s="153"/>
      <c r="C1" s="153"/>
      <c r="D1" s="153"/>
      <c r="E1" s="153"/>
      <c r="F1" s="153"/>
      <c r="G1" s="153"/>
      <c r="H1" s="153"/>
      <c r="I1" s="153"/>
      <c r="J1" s="154"/>
      <c r="K1" s="154"/>
      <c r="L1" s="155"/>
      <c r="M1" s="156"/>
      <c r="N1" s="157"/>
      <c r="O1" s="157"/>
      <c r="P1" s="157"/>
      <c r="Q1" s="157"/>
      <c r="R1" s="157"/>
      <c r="S1" s="153"/>
      <c r="T1" s="153"/>
      <c r="U1" s="153"/>
      <c r="V1" s="153"/>
      <c r="W1" s="158"/>
      <c r="X1" s="153"/>
    </row>
    <row r="2" spans="1:24" s="25" customFormat="1" ht="33" customHeight="1">
      <c r="A2" s="159"/>
      <c r="B2" s="157"/>
      <c r="C2" s="157"/>
      <c r="D2" s="157"/>
      <c r="E2" s="157"/>
      <c r="F2" s="157"/>
      <c r="G2" s="157"/>
      <c r="H2" s="157"/>
      <c r="I2" s="157"/>
      <c r="J2" s="159"/>
      <c r="K2" s="159"/>
      <c r="L2" s="160"/>
      <c r="M2" s="161"/>
      <c r="N2" s="157"/>
      <c r="O2" s="157"/>
      <c r="P2" s="157"/>
      <c r="Q2" s="157"/>
      <c r="R2" s="157"/>
      <c r="S2" s="157"/>
      <c r="T2" s="157"/>
      <c r="U2" s="157"/>
      <c r="V2" s="157"/>
      <c r="W2" s="162"/>
      <c r="X2" s="157"/>
    </row>
    <row r="3" spans="1:24" s="42" customFormat="1" ht="33" customHeight="1">
      <c r="A3" s="163"/>
      <c r="B3" s="164"/>
      <c r="C3" s="164"/>
      <c r="D3" s="164"/>
      <c r="E3" s="164"/>
      <c r="F3" s="164"/>
      <c r="G3" s="164"/>
      <c r="H3" s="164"/>
      <c r="I3" s="164"/>
      <c r="J3" s="163"/>
      <c r="K3" s="163"/>
      <c r="L3" s="165" t="s">
        <v>324</v>
      </c>
      <c r="M3" s="166" t="s">
        <v>59</v>
      </c>
      <c r="N3" s="167"/>
      <c r="O3" s="167"/>
      <c r="P3" s="167"/>
      <c r="Q3" s="167"/>
      <c r="R3" s="167"/>
      <c r="S3" s="164"/>
      <c r="T3" s="164"/>
      <c r="U3" s="164"/>
      <c r="V3" s="164"/>
      <c r="W3" s="168"/>
      <c r="X3" s="164"/>
    </row>
    <row r="4" spans="1:24" ht="33" customHeight="1">
      <c r="A4" s="152"/>
      <c r="B4" s="169"/>
      <c r="C4" s="169"/>
      <c r="D4" s="169"/>
      <c r="E4" s="169"/>
      <c r="F4" s="169"/>
      <c r="G4" s="169"/>
      <c r="H4" s="169"/>
      <c r="I4" s="170"/>
      <c r="J4" s="171"/>
      <c r="K4" s="171"/>
      <c r="L4" s="170" t="s">
        <v>73</v>
      </c>
      <c r="M4" s="172" t="s">
        <v>325</v>
      </c>
      <c r="N4" s="169"/>
      <c r="O4" s="169"/>
      <c r="P4" s="169"/>
      <c r="Q4" s="169"/>
      <c r="R4" s="169"/>
      <c r="S4" s="169"/>
      <c r="T4" s="169"/>
      <c r="U4" s="169"/>
      <c r="V4" s="169"/>
      <c r="W4" s="162"/>
      <c r="X4" s="169"/>
    </row>
    <row r="5" spans="1:24" ht="22.5" customHeight="1">
      <c r="A5" s="173"/>
      <c r="B5" s="174"/>
      <c r="C5" s="175"/>
      <c r="D5" s="175"/>
      <c r="E5" s="175"/>
      <c r="F5" s="175"/>
      <c r="G5" s="175"/>
      <c r="H5" s="175"/>
      <c r="I5" s="175"/>
      <c r="J5" s="154"/>
      <c r="K5" s="176"/>
      <c r="L5" s="176"/>
      <c r="M5" s="177"/>
      <c r="N5" s="178"/>
      <c r="O5" s="178"/>
      <c r="P5" s="178"/>
      <c r="Q5" s="178"/>
      <c r="R5" s="178"/>
      <c r="S5" s="175"/>
      <c r="T5" s="179"/>
      <c r="U5" s="175"/>
      <c r="V5" s="179"/>
      <c r="W5" s="180"/>
      <c r="X5" s="181" t="s">
        <v>0</v>
      </c>
    </row>
    <row r="6" spans="1:24" ht="22.5" customHeight="1" thickBot="1">
      <c r="A6" s="182"/>
      <c r="B6" s="174"/>
      <c r="C6" s="175"/>
      <c r="D6" s="175"/>
      <c r="E6" s="175"/>
      <c r="F6" s="175"/>
      <c r="G6" s="175"/>
      <c r="H6" s="178"/>
      <c r="I6" s="175"/>
      <c r="J6" s="175"/>
      <c r="K6" s="175"/>
      <c r="L6" s="175"/>
      <c r="M6" s="178"/>
      <c r="N6" s="178"/>
      <c r="O6" s="178"/>
      <c r="P6" s="178"/>
      <c r="Q6" s="178"/>
      <c r="R6" s="178"/>
      <c r="S6" s="175"/>
      <c r="T6" s="183"/>
      <c r="U6" s="175"/>
      <c r="V6" s="183"/>
      <c r="W6" s="180"/>
      <c r="X6" s="184" t="s">
        <v>70</v>
      </c>
    </row>
    <row r="7" spans="1:24" s="77" customFormat="1" ht="21" customHeight="1" thickTop="1">
      <c r="A7" s="185"/>
      <c r="B7" s="186"/>
      <c r="C7" s="187" t="s">
        <v>23</v>
      </c>
      <c r="D7" s="188"/>
      <c r="E7" s="266" t="s">
        <v>192</v>
      </c>
      <c r="F7" s="267"/>
      <c r="G7" s="267"/>
      <c r="H7" s="268"/>
      <c r="I7" s="187"/>
      <c r="J7" s="188"/>
      <c r="K7" s="266" t="s">
        <v>193</v>
      </c>
      <c r="L7" s="267"/>
      <c r="M7" s="267"/>
      <c r="N7" s="267"/>
      <c r="O7" s="267"/>
      <c r="P7" s="267"/>
      <c r="Q7" s="267"/>
      <c r="R7" s="268"/>
      <c r="S7" s="187"/>
      <c r="T7" s="188"/>
      <c r="U7" s="189"/>
      <c r="V7" s="188"/>
      <c r="W7" s="190"/>
      <c r="X7" s="191"/>
    </row>
    <row r="8" spans="1:24" s="86" customFormat="1" ht="22.5" customHeight="1" thickBot="1">
      <c r="A8" s="192"/>
      <c r="B8" s="193"/>
      <c r="C8" s="194" t="s">
        <v>24</v>
      </c>
      <c r="D8" s="195"/>
      <c r="E8" s="269" t="s">
        <v>25</v>
      </c>
      <c r="F8" s="270"/>
      <c r="G8" s="270"/>
      <c r="H8" s="271"/>
      <c r="I8" s="196" t="s">
        <v>65</v>
      </c>
      <c r="J8" s="197"/>
      <c r="K8" s="269" t="s">
        <v>83</v>
      </c>
      <c r="L8" s="270"/>
      <c r="M8" s="270"/>
      <c r="N8" s="270"/>
      <c r="O8" s="270"/>
      <c r="P8" s="270"/>
      <c r="Q8" s="270"/>
      <c r="R8" s="271"/>
      <c r="S8" s="198" t="s">
        <v>84</v>
      </c>
      <c r="T8" s="197"/>
      <c r="U8" s="199" t="s">
        <v>85</v>
      </c>
      <c r="V8" s="197"/>
      <c r="W8" s="200"/>
      <c r="X8" s="201"/>
    </row>
    <row r="9" spans="1:24" s="92" customFormat="1" ht="18.75" customHeight="1">
      <c r="A9" s="192"/>
      <c r="B9" s="193"/>
      <c r="C9" s="194" t="s">
        <v>75</v>
      </c>
      <c r="D9" s="195"/>
      <c r="E9" s="196" t="s">
        <v>89</v>
      </c>
      <c r="F9" s="202"/>
      <c r="G9" s="272" t="s">
        <v>90</v>
      </c>
      <c r="H9" s="273"/>
      <c r="I9" s="194"/>
      <c r="J9" s="203"/>
      <c r="K9" s="204" t="s">
        <v>91</v>
      </c>
      <c r="L9" s="202"/>
      <c r="M9" s="274" t="s">
        <v>312</v>
      </c>
      <c r="N9" s="275"/>
      <c r="O9" s="276" t="s">
        <v>44</v>
      </c>
      <c r="P9" s="275"/>
      <c r="Q9" s="205" t="s">
        <v>323</v>
      </c>
      <c r="R9" s="195"/>
      <c r="S9" s="198" t="s">
        <v>66</v>
      </c>
      <c r="T9" s="203"/>
      <c r="U9" s="199" t="s">
        <v>86</v>
      </c>
      <c r="V9" s="203"/>
      <c r="W9" s="206"/>
      <c r="X9" s="207"/>
    </row>
    <row r="10" spans="1:24" s="86" customFormat="1" ht="33.75" customHeight="1" thickBot="1">
      <c r="A10" s="208" t="s">
        <v>39</v>
      </c>
      <c r="B10" s="203"/>
      <c r="C10" s="209" t="s">
        <v>76</v>
      </c>
      <c r="D10" s="210"/>
      <c r="E10" s="209" t="s">
        <v>344</v>
      </c>
      <c r="F10" s="210"/>
      <c r="G10" s="211" t="s">
        <v>77</v>
      </c>
      <c r="H10" s="210"/>
      <c r="I10" s="281" t="s">
        <v>67</v>
      </c>
      <c r="J10" s="282"/>
      <c r="K10" s="209" t="s">
        <v>68</v>
      </c>
      <c r="L10" s="210"/>
      <c r="M10" s="283" t="s">
        <v>313</v>
      </c>
      <c r="N10" s="278"/>
      <c r="O10" s="277" t="s">
        <v>78</v>
      </c>
      <c r="P10" s="278"/>
      <c r="Q10" s="212" t="s">
        <v>79</v>
      </c>
      <c r="R10" s="210"/>
      <c r="S10" s="269" t="s">
        <v>80</v>
      </c>
      <c r="T10" s="271"/>
      <c r="U10" s="270" t="s">
        <v>81</v>
      </c>
      <c r="V10" s="271"/>
      <c r="W10" s="279" t="s">
        <v>26</v>
      </c>
      <c r="X10" s="280"/>
    </row>
    <row r="11" spans="1:24" s="92" customFormat="1" ht="21.75" customHeight="1">
      <c r="A11" s="213"/>
      <c r="B11" s="203"/>
      <c r="C11" s="214" t="s">
        <v>87</v>
      </c>
      <c r="D11" s="215" t="s">
        <v>88</v>
      </c>
      <c r="E11" s="214" t="s">
        <v>87</v>
      </c>
      <c r="F11" s="216" t="s">
        <v>88</v>
      </c>
      <c r="G11" s="214" t="s">
        <v>87</v>
      </c>
      <c r="H11" s="216" t="s">
        <v>88</v>
      </c>
      <c r="I11" s="214" t="s">
        <v>87</v>
      </c>
      <c r="J11" s="216" t="s">
        <v>88</v>
      </c>
      <c r="K11" s="214" t="s">
        <v>87</v>
      </c>
      <c r="L11" s="216" t="s">
        <v>88</v>
      </c>
      <c r="M11" s="217" t="s">
        <v>87</v>
      </c>
      <c r="N11" s="216" t="s">
        <v>88</v>
      </c>
      <c r="O11" s="214" t="s">
        <v>87</v>
      </c>
      <c r="P11" s="216" t="s">
        <v>88</v>
      </c>
      <c r="Q11" s="214" t="s">
        <v>87</v>
      </c>
      <c r="R11" s="216" t="s">
        <v>88</v>
      </c>
      <c r="S11" s="214" t="s">
        <v>87</v>
      </c>
      <c r="T11" s="216" t="s">
        <v>88</v>
      </c>
      <c r="U11" s="214" t="s">
        <v>87</v>
      </c>
      <c r="V11" s="216" t="s">
        <v>88</v>
      </c>
      <c r="W11" s="206"/>
      <c r="X11" s="207"/>
    </row>
    <row r="12" spans="1:24" s="108" customFormat="1" ht="36.75" customHeight="1" thickBot="1">
      <c r="A12" s="218"/>
      <c r="B12" s="219"/>
      <c r="C12" s="220" t="s">
        <v>41</v>
      </c>
      <c r="D12" s="221" t="s">
        <v>40</v>
      </c>
      <c r="E12" s="220" t="s">
        <v>41</v>
      </c>
      <c r="F12" s="222" t="s">
        <v>40</v>
      </c>
      <c r="G12" s="220" t="s">
        <v>41</v>
      </c>
      <c r="H12" s="222" t="s">
        <v>40</v>
      </c>
      <c r="I12" s="220" t="s">
        <v>41</v>
      </c>
      <c r="J12" s="222" t="s">
        <v>40</v>
      </c>
      <c r="K12" s="220" t="s">
        <v>41</v>
      </c>
      <c r="L12" s="222" t="s">
        <v>40</v>
      </c>
      <c r="M12" s="223" t="s">
        <v>41</v>
      </c>
      <c r="N12" s="222" t="s">
        <v>40</v>
      </c>
      <c r="O12" s="220" t="s">
        <v>41</v>
      </c>
      <c r="P12" s="222" t="s">
        <v>40</v>
      </c>
      <c r="Q12" s="220" t="s">
        <v>41</v>
      </c>
      <c r="R12" s="222" t="s">
        <v>40</v>
      </c>
      <c r="S12" s="220" t="s">
        <v>41</v>
      </c>
      <c r="T12" s="222" t="s">
        <v>40</v>
      </c>
      <c r="U12" s="220" t="s">
        <v>41</v>
      </c>
      <c r="V12" s="222" t="s">
        <v>40</v>
      </c>
      <c r="W12" s="224"/>
      <c r="X12" s="225"/>
    </row>
    <row r="13" spans="1:24" ht="28.5" customHeight="1" thickTop="1">
      <c r="A13" s="226" t="s">
        <v>4</v>
      </c>
      <c r="B13" s="227" t="s">
        <v>10</v>
      </c>
      <c r="C13" s="228">
        <v>1130615.0208734092</v>
      </c>
      <c r="D13" s="229" t="s">
        <v>343</v>
      </c>
      <c r="E13" s="228">
        <v>189308.82066388393</v>
      </c>
      <c r="F13" s="230" t="s">
        <v>343</v>
      </c>
      <c r="G13" s="228">
        <v>414.036</v>
      </c>
      <c r="H13" s="230" t="s">
        <v>343</v>
      </c>
      <c r="I13" s="228">
        <v>87.75510204081633</v>
      </c>
      <c r="J13" s="230" t="s">
        <v>343</v>
      </c>
      <c r="K13" s="231" t="s">
        <v>343</v>
      </c>
      <c r="L13" s="232">
        <v>1555758</v>
      </c>
      <c r="M13" s="233">
        <v>226107</v>
      </c>
      <c r="N13" s="230" t="s">
        <v>343</v>
      </c>
      <c r="O13" s="228">
        <v>805.4290388787767</v>
      </c>
      <c r="P13" s="230" t="s">
        <v>343</v>
      </c>
      <c r="Q13" s="228">
        <v>8419.938321787364</v>
      </c>
      <c r="R13" s="230" t="s">
        <v>343</v>
      </c>
      <c r="S13" s="228">
        <v>1555758</v>
      </c>
      <c r="T13" s="234">
        <v>1555758</v>
      </c>
      <c r="U13" s="231" t="s">
        <v>343</v>
      </c>
      <c r="V13" s="230" t="s">
        <v>343</v>
      </c>
      <c r="W13" s="235" t="s">
        <v>4</v>
      </c>
      <c r="X13" s="236" t="s">
        <v>352</v>
      </c>
    </row>
    <row r="14" spans="1:24" ht="28.5" customHeight="1">
      <c r="A14" s="226" t="s">
        <v>5</v>
      </c>
      <c r="B14" s="227" t="s">
        <v>353</v>
      </c>
      <c r="C14" s="228">
        <v>11134625.441906653</v>
      </c>
      <c r="D14" s="229" t="s">
        <v>343</v>
      </c>
      <c r="E14" s="228">
        <v>2298624.6162018953</v>
      </c>
      <c r="F14" s="230" t="s">
        <v>343</v>
      </c>
      <c r="G14" s="228">
        <v>23801.494</v>
      </c>
      <c r="H14" s="230" t="s">
        <v>343</v>
      </c>
      <c r="I14" s="231" t="s">
        <v>343</v>
      </c>
      <c r="J14" s="230" t="s">
        <v>343</v>
      </c>
      <c r="K14" s="231" t="s">
        <v>343</v>
      </c>
      <c r="L14" s="230" t="s">
        <v>343</v>
      </c>
      <c r="M14" s="233">
        <v>73940.333</v>
      </c>
      <c r="N14" s="232">
        <v>14394724.672</v>
      </c>
      <c r="O14" s="228">
        <v>338584.903</v>
      </c>
      <c r="P14" s="230" t="s">
        <v>343</v>
      </c>
      <c r="Q14" s="228">
        <v>340464.88389145164</v>
      </c>
      <c r="R14" s="230" t="s">
        <v>343</v>
      </c>
      <c r="S14" s="228">
        <v>14210041.672000004</v>
      </c>
      <c r="T14" s="232">
        <v>14394724.672</v>
      </c>
      <c r="U14" s="228">
        <v>184683</v>
      </c>
      <c r="V14" s="230" t="s">
        <v>343</v>
      </c>
      <c r="W14" s="237" t="s">
        <v>5</v>
      </c>
      <c r="X14" s="236" t="s">
        <v>354</v>
      </c>
    </row>
    <row r="15" spans="1:24" ht="28.5" customHeight="1">
      <c r="A15" s="226" t="s">
        <v>6</v>
      </c>
      <c r="B15" s="227" t="s">
        <v>355</v>
      </c>
      <c r="C15" s="228">
        <v>15588790.400253952</v>
      </c>
      <c r="D15" s="229" t="s">
        <v>343</v>
      </c>
      <c r="E15" s="228">
        <v>2318141.8461598107</v>
      </c>
      <c r="F15" s="230" t="s">
        <v>343</v>
      </c>
      <c r="G15" s="228">
        <v>110474.903</v>
      </c>
      <c r="H15" s="230" t="s">
        <v>343</v>
      </c>
      <c r="I15" s="231" t="s">
        <v>343</v>
      </c>
      <c r="J15" s="230" t="s">
        <v>343</v>
      </c>
      <c r="K15" s="231" t="s">
        <v>343</v>
      </c>
      <c r="L15" s="230" t="s">
        <v>343</v>
      </c>
      <c r="M15" s="233">
        <v>916328.546</v>
      </c>
      <c r="N15" s="232">
        <v>24618285.1</v>
      </c>
      <c r="O15" s="228">
        <v>1611598.941</v>
      </c>
      <c r="P15" s="230" t="s">
        <v>343</v>
      </c>
      <c r="Q15" s="228">
        <v>914343.4635862354</v>
      </c>
      <c r="R15" s="230" t="s">
        <v>343</v>
      </c>
      <c r="S15" s="228">
        <v>21459678.1</v>
      </c>
      <c r="T15" s="232">
        <v>24618285.1</v>
      </c>
      <c r="U15" s="228">
        <v>3158607</v>
      </c>
      <c r="V15" s="230" t="s">
        <v>343</v>
      </c>
      <c r="W15" s="237" t="s">
        <v>6</v>
      </c>
      <c r="X15" s="236" t="s">
        <v>356</v>
      </c>
    </row>
    <row r="16" spans="1:24" ht="28.5" customHeight="1">
      <c r="A16" s="226" t="s">
        <v>7</v>
      </c>
      <c r="B16" s="227" t="s">
        <v>357</v>
      </c>
      <c r="C16" s="228">
        <v>1696454.8293200156</v>
      </c>
      <c r="D16" s="229" t="s">
        <v>343</v>
      </c>
      <c r="E16" s="228">
        <v>2193.720953798477</v>
      </c>
      <c r="F16" s="230" t="s">
        <v>343</v>
      </c>
      <c r="G16" s="228">
        <v>164.982</v>
      </c>
      <c r="H16" s="230" t="s">
        <v>343</v>
      </c>
      <c r="I16" s="231" t="s">
        <v>343</v>
      </c>
      <c r="J16" s="230" t="s">
        <v>343</v>
      </c>
      <c r="K16" s="231" t="s">
        <v>343</v>
      </c>
      <c r="L16" s="230" t="s">
        <v>343</v>
      </c>
      <c r="M16" s="233">
        <v>1823460</v>
      </c>
      <c r="N16" s="230" t="s">
        <v>343</v>
      </c>
      <c r="O16" s="228">
        <v>168113.785</v>
      </c>
      <c r="P16" s="230" t="s">
        <v>343</v>
      </c>
      <c r="Q16" s="228">
        <v>39302.682726186096</v>
      </c>
      <c r="R16" s="230" t="s">
        <v>343</v>
      </c>
      <c r="S16" s="228">
        <v>3729690.0000000005</v>
      </c>
      <c r="T16" s="230" t="s">
        <v>343</v>
      </c>
      <c r="U16" s="231" t="s">
        <v>343</v>
      </c>
      <c r="V16" s="232">
        <v>3729690</v>
      </c>
      <c r="W16" s="237" t="s">
        <v>7</v>
      </c>
      <c r="X16" s="236" t="s">
        <v>358</v>
      </c>
    </row>
    <row r="17" spans="1:24" ht="28.5" customHeight="1">
      <c r="A17" s="226" t="s">
        <v>8</v>
      </c>
      <c r="B17" s="227" t="s">
        <v>12</v>
      </c>
      <c r="C17" s="231" t="s">
        <v>343</v>
      </c>
      <c r="D17" s="229" t="s">
        <v>343</v>
      </c>
      <c r="E17" s="231" t="s">
        <v>343</v>
      </c>
      <c r="F17" s="230" t="s">
        <v>343</v>
      </c>
      <c r="G17" s="231" t="s">
        <v>343</v>
      </c>
      <c r="H17" s="230" t="s">
        <v>343</v>
      </c>
      <c r="I17" s="228">
        <v>884609.228</v>
      </c>
      <c r="J17" s="230" t="s">
        <v>343</v>
      </c>
      <c r="K17" s="231" t="s">
        <v>343</v>
      </c>
      <c r="L17" s="232">
        <v>147831</v>
      </c>
      <c r="M17" s="238" t="s">
        <v>343</v>
      </c>
      <c r="N17" s="232">
        <v>736778.228</v>
      </c>
      <c r="O17" s="231" t="s">
        <v>343</v>
      </c>
      <c r="P17" s="230" t="s">
        <v>343</v>
      </c>
      <c r="Q17" s="231" t="s">
        <v>343</v>
      </c>
      <c r="R17" s="230" t="s">
        <v>343</v>
      </c>
      <c r="S17" s="228">
        <v>884609.228</v>
      </c>
      <c r="T17" s="232">
        <v>884609.228</v>
      </c>
      <c r="U17" s="231" t="s">
        <v>343</v>
      </c>
      <c r="V17" s="230" t="s">
        <v>343</v>
      </c>
      <c r="W17" s="237" t="s">
        <v>8</v>
      </c>
      <c r="X17" s="236" t="s">
        <v>359</v>
      </c>
    </row>
    <row r="18" spans="1:24" ht="28.5" customHeight="1">
      <c r="A18" s="226" t="s">
        <v>9</v>
      </c>
      <c r="B18" s="227" t="s">
        <v>13</v>
      </c>
      <c r="C18" s="231" t="s">
        <v>343</v>
      </c>
      <c r="D18" s="229" t="s">
        <v>343</v>
      </c>
      <c r="E18" s="231" t="s">
        <v>343</v>
      </c>
      <c r="F18" s="230" t="s">
        <v>343</v>
      </c>
      <c r="G18" s="231" t="s">
        <v>343</v>
      </c>
      <c r="H18" s="230" t="s">
        <v>343</v>
      </c>
      <c r="I18" s="231" t="s">
        <v>343</v>
      </c>
      <c r="J18" s="230" t="s">
        <v>343</v>
      </c>
      <c r="K18" s="231" t="s">
        <v>343</v>
      </c>
      <c r="L18" s="232">
        <v>1570395</v>
      </c>
      <c r="M18" s="233">
        <v>1570395</v>
      </c>
      <c r="N18" s="230" t="s">
        <v>343</v>
      </c>
      <c r="O18" s="231" t="s">
        <v>343</v>
      </c>
      <c r="P18" s="230" t="s">
        <v>343</v>
      </c>
      <c r="Q18" s="231" t="s">
        <v>343</v>
      </c>
      <c r="R18" s="230" t="s">
        <v>343</v>
      </c>
      <c r="S18" s="228">
        <v>1570395</v>
      </c>
      <c r="T18" s="232">
        <v>1570395</v>
      </c>
      <c r="U18" s="231" t="s">
        <v>343</v>
      </c>
      <c r="V18" s="230" t="s">
        <v>343</v>
      </c>
      <c r="W18" s="237" t="s">
        <v>9</v>
      </c>
      <c r="X18" s="236" t="s">
        <v>360</v>
      </c>
    </row>
    <row r="19" spans="1:24" ht="28.5" customHeight="1">
      <c r="A19" s="226" t="s">
        <v>20</v>
      </c>
      <c r="B19" s="227" t="s">
        <v>14</v>
      </c>
      <c r="C19" s="231" t="s">
        <v>343</v>
      </c>
      <c r="D19" s="229" t="s">
        <v>343</v>
      </c>
      <c r="E19" s="231" t="s">
        <v>343</v>
      </c>
      <c r="F19" s="230" t="s">
        <v>343</v>
      </c>
      <c r="G19" s="231" t="s">
        <v>343</v>
      </c>
      <c r="H19" s="230" t="s">
        <v>343</v>
      </c>
      <c r="I19" s="231" t="s">
        <v>343</v>
      </c>
      <c r="J19" s="230" t="s">
        <v>343</v>
      </c>
      <c r="K19" s="231" t="s">
        <v>343</v>
      </c>
      <c r="L19" s="232">
        <v>2235346</v>
      </c>
      <c r="M19" s="233">
        <v>2196506</v>
      </c>
      <c r="N19" s="230" t="s">
        <v>343</v>
      </c>
      <c r="O19" s="228">
        <v>38840</v>
      </c>
      <c r="P19" s="230" t="s">
        <v>343</v>
      </c>
      <c r="Q19" s="231" t="s">
        <v>343</v>
      </c>
      <c r="R19" s="230" t="s">
        <v>343</v>
      </c>
      <c r="S19" s="228">
        <v>2235346</v>
      </c>
      <c r="T19" s="232">
        <v>2235346</v>
      </c>
      <c r="U19" s="231" t="s">
        <v>343</v>
      </c>
      <c r="V19" s="230" t="s">
        <v>343</v>
      </c>
      <c r="W19" s="237" t="s">
        <v>20</v>
      </c>
      <c r="X19" s="236" t="s">
        <v>361</v>
      </c>
    </row>
    <row r="20" spans="1:24" ht="28.5" customHeight="1">
      <c r="A20" s="226" t="s">
        <v>21</v>
      </c>
      <c r="B20" s="227" t="s">
        <v>362</v>
      </c>
      <c r="C20" s="231" t="s">
        <v>343</v>
      </c>
      <c r="D20" s="229" t="s">
        <v>343</v>
      </c>
      <c r="E20" s="231" t="s">
        <v>343</v>
      </c>
      <c r="F20" s="230" t="s">
        <v>343</v>
      </c>
      <c r="G20" s="231" t="s">
        <v>343</v>
      </c>
      <c r="H20" s="230" t="s">
        <v>343</v>
      </c>
      <c r="I20" s="231" t="s">
        <v>343</v>
      </c>
      <c r="J20" s="230" t="s">
        <v>343</v>
      </c>
      <c r="K20" s="231" t="s">
        <v>343</v>
      </c>
      <c r="L20" s="232">
        <v>6843220</v>
      </c>
      <c r="M20" s="233">
        <v>6725070</v>
      </c>
      <c r="N20" s="230" t="s">
        <v>343</v>
      </c>
      <c r="O20" s="228">
        <v>39300</v>
      </c>
      <c r="P20" s="230" t="s">
        <v>343</v>
      </c>
      <c r="Q20" s="228">
        <v>78850</v>
      </c>
      <c r="R20" s="230" t="s">
        <v>343</v>
      </c>
      <c r="S20" s="228">
        <v>6843220</v>
      </c>
      <c r="T20" s="232">
        <v>6843220</v>
      </c>
      <c r="U20" s="231" t="s">
        <v>343</v>
      </c>
      <c r="V20" s="230" t="s">
        <v>343</v>
      </c>
      <c r="W20" s="237" t="s">
        <v>21</v>
      </c>
      <c r="X20" s="236" t="s">
        <v>363</v>
      </c>
    </row>
    <row r="21" spans="1:24" ht="28.5" customHeight="1">
      <c r="A21" s="226" t="s">
        <v>22</v>
      </c>
      <c r="B21" s="227" t="s">
        <v>15</v>
      </c>
      <c r="C21" s="231" t="s">
        <v>343</v>
      </c>
      <c r="D21" s="229" t="s">
        <v>343</v>
      </c>
      <c r="E21" s="231" t="s">
        <v>343</v>
      </c>
      <c r="F21" s="230" t="s">
        <v>343</v>
      </c>
      <c r="G21" s="231" t="s">
        <v>343</v>
      </c>
      <c r="H21" s="230" t="s">
        <v>343</v>
      </c>
      <c r="I21" s="231" t="s">
        <v>343</v>
      </c>
      <c r="J21" s="230" t="s">
        <v>343</v>
      </c>
      <c r="K21" s="228">
        <v>557937</v>
      </c>
      <c r="L21" s="230" t="s">
        <v>343</v>
      </c>
      <c r="M21" s="238" t="s">
        <v>343</v>
      </c>
      <c r="N21" s="232">
        <v>557937</v>
      </c>
      <c r="O21" s="231" t="s">
        <v>343</v>
      </c>
      <c r="P21" s="230" t="s">
        <v>343</v>
      </c>
      <c r="Q21" s="231" t="s">
        <v>343</v>
      </c>
      <c r="R21" s="230" t="s">
        <v>343</v>
      </c>
      <c r="S21" s="228">
        <v>557937</v>
      </c>
      <c r="T21" s="232">
        <v>557937</v>
      </c>
      <c r="U21" s="231" t="s">
        <v>343</v>
      </c>
      <c r="V21" s="230" t="s">
        <v>343</v>
      </c>
      <c r="W21" s="237" t="s">
        <v>22</v>
      </c>
      <c r="X21" s="236" t="s">
        <v>364</v>
      </c>
    </row>
    <row r="22" spans="1:24" ht="28.5" customHeight="1">
      <c r="A22" s="226" t="s">
        <v>27</v>
      </c>
      <c r="B22" s="227" t="s">
        <v>16</v>
      </c>
      <c r="C22" s="231" t="s">
        <v>343</v>
      </c>
      <c r="D22" s="229" t="s">
        <v>343</v>
      </c>
      <c r="E22" s="231" t="s">
        <v>343</v>
      </c>
      <c r="F22" s="230" t="s">
        <v>343</v>
      </c>
      <c r="G22" s="231" t="s">
        <v>343</v>
      </c>
      <c r="H22" s="230" t="s">
        <v>343</v>
      </c>
      <c r="I22" s="231" t="s">
        <v>343</v>
      </c>
      <c r="J22" s="230" t="s">
        <v>343</v>
      </c>
      <c r="K22" s="231" t="s">
        <v>343</v>
      </c>
      <c r="L22" s="230" t="s">
        <v>343</v>
      </c>
      <c r="M22" s="233">
        <v>65039</v>
      </c>
      <c r="N22" s="232">
        <v>1515</v>
      </c>
      <c r="O22" s="231" t="s">
        <v>343</v>
      </c>
      <c r="P22" s="230" t="s">
        <v>343</v>
      </c>
      <c r="Q22" s="228">
        <v>1515</v>
      </c>
      <c r="R22" s="232">
        <v>65039</v>
      </c>
      <c r="S22" s="228">
        <v>66554</v>
      </c>
      <c r="T22" s="232">
        <v>66554</v>
      </c>
      <c r="U22" s="231" t="s">
        <v>343</v>
      </c>
      <c r="V22" s="230" t="s">
        <v>343</v>
      </c>
      <c r="W22" s="237" t="s">
        <v>27</v>
      </c>
      <c r="X22" s="236" t="s">
        <v>365</v>
      </c>
    </row>
    <row r="23" spans="1:24" ht="28.5" customHeight="1">
      <c r="A23" s="226" t="s">
        <v>28</v>
      </c>
      <c r="B23" s="227" t="s">
        <v>18</v>
      </c>
      <c r="C23" s="231" t="s">
        <v>343</v>
      </c>
      <c r="D23" s="239">
        <v>12590031.704451378</v>
      </c>
      <c r="E23" s="231" t="s">
        <v>343</v>
      </c>
      <c r="F23" s="232">
        <v>8546604.624668345</v>
      </c>
      <c r="G23" s="231" t="s">
        <v>343</v>
      </c>
      <c r="H23" s="232">
        <v>711941.704</v>
      </c>
      <c r="I23" s="231" t="s">
        <v>343</v>
      </c>
      <c r="J23" s="232">
        <v>1460375</v>
      </c>
      <c r="K23" s="231" t="s">
        <v>343</v>
      </c>
      <c r="L23" s="230" t="s">
        <v>343</v>
      </c>
      <c r="M23" s="233">
        <v>25379482.999299645</v>
      </c>
      <c r="N23" s="232">
        <v>7052.042</v>
      </c>
      <c r="O23" s="228">
        <v>1467019.5996620902</v>
      </c>
      <c r="P23" s="232">
        <v>6381.756127281084</v>
      </c>
      <c r="Q23" s="228">
        <v>429752.58586271934</v>
      </c>
      <c r="R23" s="232">
        <v>872672.5545986814</v>
      </c>
      <c r="S23" s="228">
        <v>27276255.184824456</v>
      </c>
      <c r="T23" s="232">
        <v>24195059.385845684</v>
      </c>
      <c r="U23" s="231" t="s">
        <v>343</v>
      </c>
      <c r="V23" s="232">
        <v>3081195.7989787674</v>
      </c>
      <c r="W23" s="237" t="s">
        <v>28</v>
      </c>
      <c r="X23" s="236" t="s">
        <v>366</v>
      </c>
    </row>
    <row r="24" spans="1:24" ht="28.5" customHeight="1">
      <c r="A24" s="226" t="s">
        <v>29</v>
      </c>
      <c r="B24" s="227" t="s">
        <v>367</v>
      </c>
      <c r="C24" s="228">
        <v>218939.9393743896</v>
      </c>
      <c r="D24" s="229" t="s">
        <v>343</v>
      </c>
      <c r="E24" s="228">
        <v>121732.3743055032</v>
      </c>
      <c r="F24" s="230" t="s">
        <v>343</v>
      </c>
      <c r="G24" s="228">
        <v>399.712</v>
      </c>
      <c r="H24" s="230" t="s">
        <v>343</v>
      </c>
      <c r="I24" s="228">
        <v>19781</v>
      </c>
      <c r="J24" s="230" t="s">
        <v>343</v>
      </c>
      <c r="K24" s="231" t="s">
        <v>343</v>
      </c>
      <c r="L24" s="230" t="s">
        <v>343</v>
      </c>
      <c r="M24" s="233">
        <v>194037.401</v>
      </c>
      <c r="N24" s="232">
        <v>294771</v>
      </c>
      <c r="O24" s="228">
        <v>139379</v>
      </c>
      <c r="P24" s="232">
        <v>107</v>
      </c>
      <c r="Q24" s="228">
        <v>175051.54337426118</v>
      </c>
      <c r="R24" s="232">
        <v>803672.970054154</v>
      </c>
      <c r="S24" s="228">
        <v>869320.970054154</v>
      </c>
      <c r="T24" s="232">
        <v>1098550.970054154</v>
      </c>
      <c r="U24" s="228">
        <v>232200</v>
      </c>
      <c r="V24" s="232">
        <v>2970</v>
      </c>
      <c r="W24" s="237" t="s">
        <v>29</v>
      </c>
      <c r="X24" s="236" t="s">
        <v>368</v>
      </c>
    </row>
    <row r="25" spans="1:24" ht="28.5" customHeight="1">
      <c r="A25" s="226" t="s">
        <v>30</v>
      </c>
      <c r="B25" s="227" t="s">
        <v>369</v>
      </c>
      <c r="C25" s="228">
        <v>40831.198633887965</v>
      </c>
      <c r="D25" s="239">
        <v>117163.90445386802</v>
      </c>
      <c r="E25" s="228">
        <v>469698.761232308</v>
      </c>
      <c r="F25" s="232">
        <v>825579.5962882489</v>
      </c>
      <c r="G25" s="231" t="s">
        <v>343</v>
      </c>
      <c r="H25" s="232">
        <v>185563.263</v>
      </c>
      <c r="I25" s="228">
        <v>373131.3</v>
      </c>
      <c r="J25" s="232">
        <v>76663.76081550677</v>
      </c>
      <c r="K25" s="231" t="s">
        <v>343</v>
      </c>
      <c r="L25" s="230" t="s">
        <v>343</v>
      </c>
      <c r="M25" s="238" t="s">
        <v>343</v>
      </c>
      <c r="N25" s="232">
        <v>1091678</v>
      </c>
      <c r="O25" s="231" t="s">
        <v>343</v>
      </c>
      <c r="P25" s="230" t="s">
        <v>343</v>
      </c>
      <c r="Q25" s="231" t="s">
        <v>343</v>
      </c>
      <c r="R25" s="232">
        <v>9931.622293132015</v>
      </c>
      <c r="S25" s="228">
        <v>883661.259866196</v>
      </c>
      <c r="T25" s="232">
        <v>2306580.146850756</v>
      </c>
      <c r="U25" s="228">
        <v>1542540</v>
      </c>
      <c r="V25" s="232">
        <v>119621.1130154403</v>
      </c>
      <c r="W25" s="237" t="s">
        <v>30</v>
      </c>
      <c r="X25" s="236" t="s">
        <v>370</v>
      </c>
    </row>
    <row r="26" spans="1:24" ht="28.5" customHeight="1">
      <c r="A26" s="226" t="s">
        <v>371</v>
      </c>
      <c r="B26" s="227" t="s">
        <v>372</v>
      </c>
      <c r="C26" s="228">
        <v>36101.52</v>
      </c>
      <c r="D26" s="229" t="s">
        <v>343</v>
      </c>
      <c r="E26" s="228">
        <v>56383.29803911305</v>
      </c>
      <c r="F26" s="232">
        <v>589960.856577317</v>
      </c>
      <c r="G26" s="231" t="s">
        <v>343</v>
      </c>
      <c r="H26" s="232">
        <v>379425.024</v>
      </c>
      <c r="I26" s="231" t="s">
        <v>343</v>
      </c>
      <c r="J26" s="230" t="s">
        <v>343</v>
      </c>
      <c r="K26" s="231" t="s">
        <v>343</v>
      </c>
      <c r="L26" s="230" t="s">
        <v>343</v>
      </c>
      <c r="M26" s="233">
        <v>549522.3401498386</v>
      </c>
      <c r="N26" s="230" t="s">
        <v>343</v>
      </c>
      <c r="O26" s="228">
        <v>169118.67779145145</v>
      </c>
      <c r="P26" s="230" t="s">
        <v>343</v>
      </c>
      <c r="Q26" s="228">
        <v>392258.16401959676</v>
      </c>
      <c r="R26" s="232">
        <v>233998.11942268297</v>
      </c>
      <c r="S26" s="228">
        <v>1203384</v>
      </c>
      <c r="T26" s="232">
        <v>1203384</v>
      </c>
      <c r="U26" s="231" t="s">
        <v>343</v>
      </c>
      <c r="V26" s="230" t="s">
        <v>343</v>
      </c>
      <c r="W26" s="237" t="s">
        <v>371</v>
      </c>
      <c r="X26" s="236" t="s">
        <v>373</v>
      </c>
    </row>
    <row r="27" spans="1:24" ht="28.5" customHeight="1">
      <c r="A27" s="226" t="s">
        <v>374</v>
      </c>
      <c r="B27" s="227" t="s">
        <v>19</v>
      </c>
      <c r="C27" s="228">
        <v>55867.8798</v>
      </c>
      <c r="D27" s="229" t="s">
        <v>343</v>
      </c>
      <c r="E27" s="228">
        <v>637.1236415181484</v>
      </c>
      <c r="F27" s="230" t="s">
        <v>343</v>
      </c>
      <c r="G27" s="228">
        <v>752.7864718714778</v>
      </c>
      <c r="H27" s="230" t="s">
        <v>343</v>
      </c>
      <c r="I27" s="228">
        <v>48503</v>
      </c>
      <c r="J27" s="232">
        <v>5424066</v>
      </c>
      <c r="K27" s="231" t="s">
        <v>343</v>
      </c>
      <c r="L27" s="230" t="s">
        <v>343</v>
      </c>
      <c r="M27" s="233">
        <v>2647344.024331538</v>
      </c>
      <c r="N27" s="230" t="s">
        <v>343</v>
      </c>
      <c r="O27" s="228">
        <v>2420427.221238918</v>
      </c>
      <c r="P27" s="230" t="s">
        <v>343</v>
      </c>
      <c r="Q27" s="228">
        <v>190983.96451615365</v>
      </c>
      <c r="R27" s="230" t="s">
        <v>343</v>
      </c>
      <c r="S27" s="228">
        <v>5364516</v>
      </c>
      <c r="T27" s="232">
        <v>5424066</v>
      </c>
      <c r="U27" s="228">
        <v>59550</v>
      </c>
      <c r="V27" s="230" t="s">
        <v>343</v>
      </c>
      <c r="W27" s="237" t="s">
        <v>374</v>
      </c>
      <c r="X27" s="236" t="s">
        <v>375</v>
      </c>
    </row>
    <row r="28" spans="1:24" ht="28.5" customHeight="1">
      <c r="A28" s="226" t="s">
        <v>31</v>
      </c>
      <c r="B28" s="227" t="s">
        <v>376</v>
      </c>
      <c r="C28" s="228">
        <v>123111.978</v>
      </c>
      <c r="D28" s="229" t="s">
        <v>343</v>
      </c>
      <c r="E28" s="228">
        <v>24476.783248942513</v>
      </c>
      <c r="F28" s="232">
        <v>1088278.7621273776</v>
      </c>
      <c r="G28" s="228">
        <v>10088.647639357929</v>
      </c>
      <c r="H28" s="232">
        <v>552260</v>
      </c>
      <c r="I28" s="231" t="s">
        <v>343</v>
      </c>
      <c r="J28" s="230" t="s">
        <v>343</v>
      </c>
      <c r="K28" s="231" t="s">
        <v>343</v>
      </c>
      <c r="L28" s="230" t="s">
        <v>343</v>
      </c>
      <c r="M28" s="233">
        <v>583960.758699605</v>
      </c>
      <c r="N28" s="230" t="s">
        <v>343</v>
      </c>
      <c r="O28" s="228">
        <v>741312.7114732628</v>
      </c>
      <c r="P28" s="232">
        <v>6435</v>
      </c>
      <c r="Q28" s="228">
        <v>320822.12093883177</v>
      </c>
      <c r="R28" s="232">
        <v>218359.23787262253</v>
      </c>
      <c r="S28" s="228">
        <v>1803772.9999999998</v>
      </c>
      <c r="T28" s="232">
        <v>1865333</v>
      </c>
      <c r="U28" s="228">
        <v>61560</v>
      </c>
      <c r="V28" s="230" t="s">
        <v>343</v>
      </c>
      <c r="W28" s="237" t="s">
        <v>31</v>
      </c>
      <c r="X28" s="236" t="s">
        <v>377</v>
      </c>
    </row>
    <row r="29" spans="1:24" ht="28.5" customHeight="1">
      <c r="A29" s="226" t="s">
        <v>32</v>
      </c>
      <c r="B29" s="227" t="s">
        <v>17</v>
      </c>
      <c r="C29" s="228">
        <v>67821.56645035204</v>
      </c>
      <c r="D29" s="229" t="s">
        <v>343</v>
      </c>
      <c r="E29" s="228">
        <v>6542.058607688503</v>
      </c>
      <c r="F29" s="230" t="s">
        <v>343</v>
      </c>
      <c r="G29" s="228">
        <v>12550.744</v>
      </c>
      <c r="H29" s="230" t="s">
        <v>343</v>
      </c>
      <c r="I29" s="231" t="s">
        <v>343</v>
      </c>
      <c r="J29" s="230" t="s">
        <v>343</v>
      </c>
      <c r="K29" s="231" t="s">
        <v>343</v>
      </c>
      <c r="L29" s="230" t="s">
        <v>343</v>
      </c>
      <c r="M29" s="233">
        <v>59507.23</v>
      </c>
      <c r="N29" s="232">
        <v>1029787</v>
      </c>
      <c r="O29" s="228">
        <v>815790.8363696365</v>
      </c>
      <c r="P29" s="230" t="s">
        <v>343</v>
      </c>
      <c r="Q29" s="228">
        <v>54464.564572322975</v>
      </c>
      <c r="R29" s="230" t="s">
        <v>343</v>
      </c>
      <c r="S29" s="228">
        <v>1016677</v>
      </c>
      <c r="T29" s="232">
        <v>1029787</v>
      </c>
      <c r="U29" s="228">
        <v>13110</v>
      </c>
      <c r="V29" s="230" t="s">
        <v>343</v>
      </c>
      <c r="W29" s="237" t="s">
        <v>32</v>
      </c>
      <c r="X29" s="236" t="s">
        <v>378</v>
      </c>
    </row>
    <row r="30" spans="1:24" ht="28.5" customHeight="1">
      <c r="A30" s="226" t="s">
        <v>33</v>
      </c>
      <c r="B30" s="227" t="s">
        <v>45</v>
      </c>
      <c r="C30" s="228">
        <v>1085692.167516716</v>
      </c>
      <c r="D30" s="229" t="s">
        <v>343</v>
      </c>
      <c r="E30" s="228">
        <v>363925.2186296617</v>
      </c>
      <c r="F30" s="230" t="s">
        <v>343</v>
      </c>
      <c r="G30" s="228">
        <v>14663.461761507471</v>
      </c>
      <c r="H30" s="230" t="s">
        <v>343</v>
      </c>
      <c r="I30" s="228">
        <v>18484.237877032017</v>
      </c>
      <c r="J30" s="230" t="s">
        <v>343</v>
      </c>
      <c r="K30" s="231" t="s">
        <v>343</v>
      </c>
      <c r="L30" s="230" t="s">
        <v>343</v>
      </c>
      <c r="M30" s="233">
        <v>25060.894496103392</v>
      </c>
      <c r="N30" s="232">
        <v>668.3649999999999</v>
      </c>
      <c r="O30" s="228">
        <v>405075.1515971006</v>
      </c>
      <c r="P30" s="230" t="s">
        <v>343</v>
      </c>
      <c r="Q30" s="228">
        <v>63367.8429350416</v>
      </c>
      <c r="R30" s="232">
        <v>1979980</v>
      </c>
      <c r="S30" s="228">
        <v>1976268.9748131626</v>
      </c>
      <c r="T30" s="232">
        <v>1980648.365</v>
      </c>
      <c r="U30" s="228">
        <v>4379.39018683713</v>
      </c>
      <c r="V30" s="230" t="s">
        <v>343</v>
      </c>
      <c r="W30" s="237" t="s">
        <v>33</v>
      </c>
      <c r="X30" s="236" t="s">
        <v>379</v>
      </c>
    </row>
    <row r="31" spans="1:24" ht="28.5" customHeight="1">
      <c r="A31" s="226" t="s">
        <v>34</v>
      </c>
      <c r="B31" s="227" t="s">
        <v>380</v>
      </c>
      <c r="C31" s="228">
        <v>8853714.311681297</v>
      </c>
      <c r="D31" s="229" t="s">
        <v>343</v>
      </c>
      <c r="E31" s="228">
        <v>3352093.038458315</v>
      </c>
      <c r="F31" s="232">
        <v>22533659</v>
      </c>
      <c r="G31" s="228">
        <v>21808.152287318702</v>
      </c>
      <c r="H31" s="232" t="s">
        <v>343</v>
      </c>
      <c r="I31" s="228">
        <v>731479.564922359</v>
      </c>
      <c r="J31" s="230" t="s">
        <v>343</v>
      </c>
      <c r="K31" s="231" t="s">
        <v>343</v>
      </c>
      <c r="L31" s="230" t="s">
        <v>343</v>
      </c>
      <c r="M31" s="233">
        <v>362398.9339614228</v>
      </c>
      <c r="N31" s="232">
        <v>400234</v>
      </c>
      <c r="O31" s="228">
        <v>1376157.7708547893</v>
      </c>
      <c r="P31" s="232">
        <v>172830</v>
      </c>
      <c r="Q31" s="228">
        <v>3138129.227834499</v>
      </c>
      <c r="R31" s="232">
        <v>2995918</v>
      </c>
      <c r="S31" s="228">
        <v>17835781.000000004</v>
      </c>
      <c r="T31" s="232">
        <v>26102641</v>
      </c>
      <c r="U31" s="228">
        <v>8266860</v>
      </c>
      <c r="V31" s="230" t="s">
        <v>343</v>
      </c>
      <c r="W31" s="237" t="s">
        <v>34</v>
      </c>
      <c r="X31" s="236" t="s">
        <v>381</v>
      </c>
    </row>
    <row r="32" spans="1:24" ht="28.5" customHeight="1">
      <c r="A32" s="226" t="s">
        <v>35</v>
      </c>
      <c r="B32" s="227" t="s">
        <v>382</v>
      </c>
      <c r="C32" s="228">
        <v>7333257.716084003</v>
      </c>
      <c r="D32" s="229" t="s">
        <v>343</v>
      </c>
      <c r="E32" s="228">
        <v>3291705.4092981084</v>
      </c>
      <c r="F32" s="232">
        <v>9431540.710272055</v>
      </c>
      <c r="G32" s="228">
        <v>17338.090770146035</v>
      </c>
      <c r="H32" s="232">
        <v>1749842.548</v>
      </c>
      <c r="I32" s="228">
        <v>2994670.0407034275</v>
      </c>
      <c r="J32" s="230" t="s">
        <v>343</v>
      </c>
      <c r="K32" s="228">
        <v>30250</v>
      </c>
      <c r="L32" s="232">
        <v>864218</v>
      </c>
      <c r="M32" s="233">
        <v>192649.22383508494</v>
      </c>
      <c r="N32" s="232">
        <v>2471685</v>
      </c>
      <c r="O32" s="228">
        <v>39107.08565332607</v>
      </c>
      <c r="P32" s="232">
        <v>653084.7391944113</v>
      </c>
      <c r="Q32" s="228">
        <v>3634150.5139043014</v>
      </c>
      <c r="R32" s="232">
        <v>3584567.0827819295</v>
      </c>
      <c r="S32" s="228">
        <v>17533128.080248397</v>
      </c>
      <c r="T32" s="232">
        <v>18754938.080248397</v>
      </c>
      <c r="U32" s="228">
        <v>1221810</v>
      </c>
      <c r="V32" s="230" t="s">
        <v>343</v>
      </c>
      <c r="W32" s="237" t="s">
        <v>35</v>
      </c>
      <c r="X32" s="236" t="s">
        <v>383</v>
      </c>
    </row>
    <row r="33" spans="1:24" ht="28.5" customHeight="1">
      <c r="A33" s="226" t="s">
        <v>36</v>
      </c>
      <c r="B33" s="227" t="s">
        <v>11</v>
      </c>
      <c r="C33" s="228">
        <v>14129560</v>
      </c>
      <c r="D33" s="229" t="s">
        <v>343</v>
      </c>
      <c r="E33" s="231" t="s">
        <v>343</v>
      </c>
      <c r="F33" s="230" t="s">
        <v>343</v>
      </c>
      <c r="G33" s="231" t="s">
        <v>343</v>
      </c>
      <c r="H33" s="230" t="s">
        <v>343</v>
      </c>
      <c r="I33" s="231" t="s">
        <v>343</v>
      </c>
      <c r="J33" s="230" t="s">
        <v>343</v>
      </c>
      <c r="K33" s="231" t="s">
        <v>343</v>
      </c>
      <c r="L33" s="230" t="s">
        <v>343</v>
      </c>
      <c r="M33" s="238" t="s">
        <v>343</v>
      </c>
      <c r="N33" s="230" t="s">
        <v>343</v>
      </c>
      <c r="O33" s="231" t="s">
        <v>343</v>
      </c>
      <c r="P33" s="232">
        <v>14129560</v>
      </c>
      <c r="Q33" s="231" t="s">
        <v>343</v>
      </c>
      <c r="R33" s="230" t="s">
        <v>343</v>
      </c>
      <c r="S33" s="228">
        <v>14129560</v>
      </c>
      <c r="T33" s="232">
        <v>14129560</v>
      </c>
      <c r="U33" s="231" t="s">
        <v>343</v>
      </c>
      <c r="V33" s="230" t="s">
        <v>343</v>
      </c>
      <c r="W33" s="237" t="s">
        <v>36</v>
      </c>
      <c r="X33" s="236" t="s">
        <v>384</v>
      </c>
    </row>
    <row r="34" spans="1:24" ht="28.5" customHeight="1">
      <c r="A34" s="226" t="s">
        <v>37</v>
      </c>
      <c r="B34" s="227" t="s">
        <v>385</v>
      </c>
      <c r="C34" s="228">
        <v>2375530</v>
      </c>
      <c r="D34" s="229" t="s">
        <v>343</v>
      </c>
      <c r="E34" s="231" t="s">
        <v>343</v>
      </c>
      <c r="F34" s="230" t="s">
        <v>343</v>
      </c>
      <c r="G34" s="231" t="s">
        <v>343</v>
      </c>
      <c r="H34" s="230" t="s">
        <v>343</v>
      </c>
      <c r="I34" s="231" t="s">
        <v>343</v>
      </c>
      <c r="J34" s="230" t="s">
        <v>343</v>
      </c>
      <c r="K34" s="231" t="s">
        <v>343</v>
      </c>
      <c r="L34" s="230" t="s">
        <v>343</v>
      </c>
      <c r="M34" s="238" t="s">
        <v>343</v>
      </c>
      <c r="N34" s="230" t="s">
        <v>343</v>
      </c>
      <c r="O34" s="231" t="s">
        <v>343</v>
      </c>
      <c r="P34" s="232">
        <v>2375530</v>
      </c>
      <c r="Q34" s="231" t="s">
        <v>343</v>
      </c>
      <c r="R34" s="230" t="s">
        <v>343</v>
      </c>
      <c r="S34" s="228">
        <v>2375530</v>
      </c>
      <c r="T34" s="232">
        <v>2375530</v>
      </c>
      <c r="U34" s="231" t="s">
        <v>343</v>
      </c>
      <c r="V34" s="230" t="s">
        <v>343</v>
      </c>
      <c r="W34" s="237" t="s">
        <v>37</v>
      </c>
      <c r="X34" s="236" t="s">
        <v>386</v>
      </c>
    </row>
    <row r="35" spans="1:24" ht="28.5" customHeight="1">
      <c r="A35" s="226" t="s">
        <v>38</v>
      </c>
      <c r="B35" s="227" t="s">
        <v>387</v>
      </c>
      <c r="C35" s="228">
        <v>2859445.5805593655</v>
      </c>
      <c r="D35" s="239">
        <v>608494.9972876663</v>
      </c>
      <c r="E35" s="228">
        <v>9992217.296690434</v>
      </c>
      <c r="F35" s="232">
        <v>10912627.036767328</v>
      </c>
      <c r="G35" s="228">
        <v>197738.595</v>
      </c>
      <c r="H35" s="232">
        <v>359533.30500000005</v>
      </c>
      <c r="I35" s="231" t="s">
        <v>343</v>
      </c>
      <c r="J35" s="230" t="s">
        <v>343</v>
      </c>
      <c r="K35" s="231" t="s">
        <v>343</v>
      </c>
      <c r="L35" s="230" t="s">
        <v>343</v>
      </c>
      <c r="M35" s="238" t="s">
        <v>343</v>
      </c>
      <c r="N35" s="230" t="s">
        <v>343</v>
      </c>
      <c r="O35" s="231" t="s">
        <v>343</v>
      </c>
      <c r="P35" s="230" t="s">
        <v>343</v>
      </c>
      <c r="Q35" s="231" t="s">
        <v>343</v>
      </c>
      <c r="R35" s="230" t="s">
        <v>343</v>
      </c>
      <c r="S35" s="228">
        <v>13049401.4722498</v>
      </c>
      <c r="T35" s="232">
        <v>11880655.339054994</v>
      </c>
      <c r="U35" s="228">
        <v>2968351.896671801</v>
      </c>
      <c r="V35" s="232">
        <v>4137098.029866607</v>
      </c>
      <c r="W35" s="237" t="s">
        <v>38</v>
      </c>
      <c r="X35" s="236" t="s">
        <v>388</v>
      </c>
    </row>
    <row r="36" spans="1:24" ht="28.5" customHeight="1">
      <c r="A36" s="226" t="s">
        <v>42</v>
      </c>
      <c r="B36" s="227" t="s">
        <v>389</v>
      </c>
      <c r="C36" s="228">
        <v>1580730.6182593936</v>
      </c>
      <c r="D36" s="229" t="s">
        <v>343</v>
      </c>
      <c r="E36" s="228">
        <v>5456862.482477595</v>
      </c>
      <c r="F36" s="230" t="s">
        <v>343</v>
      </c>
      <c r="G36" s="228">
        <v>11121.886</v>
      </c>
      <c r="H36" s="230" t="s">
        <v>343</v>
      </c>
      <c r="I36" s="231" t="s">
        <v>343</v>
      </c>
      <c r="J36" s="230" t="s">
        <v>343</v>
      </c>
      <c r="K36" s="231" t="s">
        <v>343</v>
      </c>
      <c r="L36" s="230" t="s">
        <v>343</v>
      </c>
      <c r="M36" s="233">
        <v>132605.64</v>
      </c>
      <c r="N36" s="230" t="s">
        <v>343</v>
      </c>
      <c r="O36" s="228">
        <v>10975.304</v>
      </c>
      <c r="P36" s="230" t="s">
        <v>343</v>
      </c>
      <c r="Q36" s="228">
        <v>216661.61673997942</v>
      </c>
      <c r="R36" s="230" t="s">
        <v>343</v>
      </c>
      <c r="S36" s="228">
        <v>7408957.547476967</v>
      </c>
      <c r="T36" s="230" t="s">
        <v>343</v>
      </c>
      <c r="U36" s="231" t="s">
        <v>343</v>
      </c>
      <c r="V36" s="232">
        <v>7408957.547476968</v>
      </c>
      <c r="W36" s="237" t="s">
        <v>42</v>
      </c>
      <c r="X36" s="236" t="s">
        <v>390</v>
      </c>
    </row>
    <row r="37" spans="1:24" ht="28.5" customHeight="1">
      <c r="A37" s="226" t="s">
        <v>43</v>
      </c>
      <c r="B37" s="240" t="s">
        <v>391</v>
      </c>
      <c r="C37" s="228">
        <v>2648822.598476622</v>
      </c>
      <c r="D37" s="229" t="s">
        <v>343</v>
      </c>
      <c r="E37" s="228">
        <v>89454.68665837975</v>
      </c>
      <c r="F37" s="232">
        <v>138750</v>
      </c>
      <c r="G37" s="228">
        <v>431.821</v>
      </c>
      <c r="H37" s="230" t="s">
        <v>343</v>
      </c>
      <c r="I37" s="231" t="s">
        <v>343</v>
      </c>
      <c r="J37" s="230" t="s">
        <v>343</v>
      </c>
      <c r="K37" s="231" t="s">
        <v>343</v>
      </c>
      <c r="L37" s="230" t="s">
        <v>343</v>
      </c>
      <c r="M37" s="233">
        <v>1224908.572</v>
      </c>
      <c r="N37" s="232">
        <v>23580</v>
      </c>
      <c r="O37" s="228">
        <v>8195291.099</v>
      </c>
      <c r="P37" s="230" t="s">
        <v>343</v>
      </c>
      <c r="Q37" s="228">
        <v>749851.222864999</v>
      </c>
      <c r="R37" s="232">
        <v>4500</v>
      </c>
      <c r="S37" s="228">
        <v>12908760</v>
      </c>
      <c r="T37" s="232">
        <v>166830</v>
      </c>
      <c r="U37" s="228">
        <v>109080</v>
      </c>
      <c r="V37" s="232">
        <v>12851010</v>
      </c>
      <c r="W37" s="237" t="s">
        <v>43</v>
      </c>
      <c r="X37" s="236" t="s">
        <v>392</v>
      </c>
    </row>
    <row r="38" spans="1:24" ht="28.5" customHeight="1">
      <c r="A38" s="226" t="s">
        <v>55</v>
      </c>
      <c r="B38" s="240" t="s">
        <v>393</v>
      </c>
      <c r="C38" s="231" t="s">
        <v>343</v>
      </c>
      <c r="D38" s="229" t="s">
        <v>343</v>
      </c>
      <c r="E38" s="231" t="s">
        <v>343</v>
      </c>
      <c r="F38" s="230" t="s">
        <v>343</v>
      </c>
      <c r="G38" s="231" t="s">
        <v>343</v>
      </c>
      <c r="H38" s="230" t="s">
        <v>343</v>
      </c>
      <c r="I38" s="231" t="s">
        <v>343</v>
      </c>
      <c r="J38" s="230" t="s">
        <v>343</v>
      </c>
      <c r="K38" s="228">
        <v>12658230</v>
      </c>
      <c r="L38" s="230" t="s">
        <v>343</v>
      </c>
      <c r="M38" s="238" t="s">
        <v>343</v>
      </c>
      <c r="N38" s="230" t="s">
        <v>343</v>
      </c>
      <c r="O38" s="231" t="s">
        <v>343</v>
      </c>
      <c r="P38" s="230" t="s">
        <v>343</v>
      </c>
      <c r="Q38" s="231" t="s">
        <v>343</v>
      </c>
      <c r="R38" s="230" t="s">
        <v>343</v>
      </c>
      <c r="S38" s="228">
        <v>12658230</v>
      </c>
      <c r="T38" s="230" t="s">
        <v>343</v>
      </c>
      <c r="U38" s="231" t="s">
        <v>343</v>
      </c>
      <c r="V38" s="232">
        <v>12658230</v>
      </c>
      <c r="W38" s="237" t="s">
        <v>55</v>
      </c>
      <c r="X38" s="236" t="s">
        <v>394</v>
      </c>
    </row>
    <row r="39" spans="1:24" s="15" customFormat="1" ht="28.5" customHeight="1">
      <c r="A39" s="226" t="s">
        <v>57</v>
      </c>
      <c r="B39" s="227" t="s">
        <v>395</v>
      </c>
      <c r="C39" s="228">
        <v>2679067.818240433</v>
      </c>
      <c r="D39" s="229" t="s">
        <v>343</v>
      </c>
      <c r="E39" s="228" t="s">
        <v>343</v>
      </c>
      <c r="F39" s="232">
        <v>301596.69128337083</v>
      </c>
      <c r="G39" s="228">
        <v>8327.285999999964</v>
      </c>
      <c r="H39" s="232" t="s">
        <v>343</v>
      </c>
      <c r="I39" s="228" t="s">
        <v>343</v>
      </c>
      <c r="J39" s="232">
        <v>99333.93497686472</v>
      </c>
      <c r="K39" s="231" t="s">
        <v>343</v>
      </c>
      <c r="L39" s="232">
        <v>35661.18973816745</v>
      </c>
      <c r="M39" s="233">
        <v>698076</v>
      </c>
      <c r="N39" s="230" t="s">
        <v>343</v>
      </c>
      <c r="O39" s="231" t="s">
        <v>343</v>
      </c>
      <c r="P39" s="232">
        <v>1986659.262767936</v>
      </c>
      <c r="Q39" s="231" t="s">
        <v>343</v>
      </c>
      <c r="R39" s="232">
        <v>421615.78929038136</v>
      </c>
      <c r="S39" s="228">
        <v>3385471.104240433</v>
      </c>
      <c r="T39" s="232">
        <v>2844866.86805672</v>
      </c>
      <c r="U39" s="231" t="s">
        <v>343</v>
      </c>
      <c r="V39" s="232">
        <v>540604.236183712</v>
      </c>
      <c r="W39" s="237" t="s">
        <v>57</v>
      </c>
      <c r="X39" s="236" t="s">
        <v>396</v>
      </c>
    </row>
    <row r="40" spans="1:24" s="52" customFormat="1" ht="28.5" customHeight="1" thickBot="1">
      <c r="A40" s="241" t="s">
        <v>397</v>
      </c>
      <c r="B40" s="242"/>
      <c r="C40" s="243">
        <v>73638980.58543049</v>
      </c>
      <c r="D40" s="244">
        <v>13315690.606192913</v>
      </c>
      <c r="E40" s="243">
        <v>28033997.535266954</v>
      </c>
      <c r="F40" s="245">
        <v>54368597.27798404</v>
      </c>
      <c r="G40" s="243">
        <v>430076.59793020156</v>
      </c>
      <c r="H40" s="245">
        <v>3938565.844</v>
      </c>
      <c r="I40" s="243">
        <v>5070746.126604859</v>
      </c>
      <c r="J40" s="245">
        <v>7060438.695792371</v>
      </c>
      <c r="K40" s="243">
        <v>13246417</v>
      </c>
      <c r="L40" s="245">
        <v>13252429.189738167</v>
      </c>
      <c r="M40" s="246">
        <v>45646399.89677324</v>
      </c>
      <c r="N40" s="245">
        <v>45628695.407000005</v>
      </c>
      <c r="O40" s="243">
        <v>17976897.515679453</v>
      </c>
      <c r="P40" s="245">
        <v>19330587.758089628</v>
      </c>
      <c r="Q40" s="243">
        <v>10748389.336088365</v>
      </c>
      <c r="R40" s="245">
        <v>11190254.376313584</v>
      </c>
      <c r="S40" s="243">
        <v>194791904.5937736</v>
      </c>
      <c r="T40" s="245">
        <v>168085259.1551107</v>
      </c>
      <c r="U40" s="243">
        <v>17822731.286858637</v>
      </c>
      <c r="V40" s="245">
        <v>44529376.72552149</v>
      </c>
      <c r="W40" s="247"/>
      <c r="X40" s="248" t="s">
        <v>398</v>
      </c>
    </row>
    <row r="41" ht="15" customHeight="1" thickTop="1">
      <c r="K41" s="15"/>
    </row>
  </sheetData>
  <sheetProtection/>
  <mergeCells count="13">
    <mergeCell ref="I10:J10"/>
    <mergeCell ref="M10:N10"/>
    <mergeCell ref="O10:P10"/>
    <mergeCell ref="S10:T10"/>
    <mergeCell ref="U10:V10"/>
    <mergeCell ref="W10:X10"/>
    <mergeCell ref="E7:H7"/>
    <mergeCell ref="K7:R7"/>
    <mergeCell ref="E8:H8"/>
    <mergeCell ref="K8:R8"/>
    <mergeCell ref="G9:H9"/>
    <mergeCell ref="M9:N9"/>
    <mergeCell ref="O9:P9"/>
  </mergeCells>
  <printOptions horizontalCentered="1"/>
  <pageMargins left="0.3937007874015748" right="0.3937007874015748" top="0.7874015748031497" bottom="0.5905511811023623" header="0.5905511811023623" footer="0.984251968503937"/>
  <pageSetup horizontalDpi="600" verticalDpi="600" orientation="portrait" paperSize="9" scale="60" r:id="rId1"/>
  <colBreaks count="1" manualBreakCount="1">
    <brk id="12" max="37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X41"/>
  <sheetViews>
    <sheetView showGridLines="0" tabSelected="1" zoomScale="60" zoomScaleNormal="60" zoomScaleSheetLayoutView="74" zoomScalePageLayoutView="0" workbookViewId="0" topLeftCell="A4">
      <selection activeCell="F20" sqref="F20"/>
    </sheetView>
  </sheetViews>
  <sheetFormatPr defaultColWidth="9" defaultRowHeight="15"/>
  <cols>
    <col min="1" max="1" width="3.09765625" style="12" customWidth="1"/>
    <col min="2" max="2" width="22.19921875" style="11" customWidth="1"/>
    <col min="3" max="6" width="11.8984375" style="2" bestFit="1" customWidth="1"/>
    <col min="7" max="10" width="10.19921875" style="2" customWidth="1"/>
    <col min="11" max="11" width="11.8984375" style="2" bestFit="1" customWidth="1"/>
    <col min="12" max="12" width="10.8984375" style="2" customWidth="1"/>
    <col min="13" max="14" width="11" style="15" customWidth="1"/>
    <col min="15" max="16" width="11.19921875" style="15" customWidth="1"/>
    <col min="17" max="18" width="11.296875" style="15" bestFit="1" customWidth="1"/>
    <col min="19" max="19" width="11.796875" style="2" customWidth="1"/>
    <col min="20" max="20" width="12" style="2" customWidth="1"/>
    <col min="21" max="22" width="11.09765625" style="2" customWidth="1"/>
    <col min="23" max="23" width="3.3984375" style="36" customWidth="1"/>
    <col min="24" max="24" width="29.796875" style="2" customWidth="1"/>
    <col min="25" max="16384" width="9" style="2" customWidth="1"/>
  </cols>
  <sheetData>
    <row r="1" spans="1:24" ht="33" customHeight="1">
      <c r="A1" s="152"/>
      <c r="B1" s="153"/>
      <c r="C1" s="153"/>
      <c r="D1" s="153"/>
      <c r="E1" s="153"/>
      <c r="F1" s="153"/>
      <c r="G1" s="153"/>
      <c r="H1" s="153"/>
      <c r="I1" s="153"/>
      <c r="J1" s="154"/>
      <c r="K1" s="154"/>
      <c r="L1" s="155"/>
      <c r="M1" s="156"/>
      <c r="N1" s="157"/>
      <c r="O1" s="157"/>
      <c r="P1" s="157"/>
      <c r="Q1" s="157"/>
      <c r="R1" s="157"/>
      <c r="S1" s="153"/>
      <c r="T1" s="153"/>
      <c r="U1" s="153"/>
      <c r="V1" s="153"/>
      <c r="W1" s="158"/>
      <c r="X1" s="153"/>
    </row>
    <row r="2" spans="1:24" s="25" customFormat="1" ht="33" customHeight="1">
      <c r="A2" s="159"/>
      <c r="B2" s="157"/>
      <c r="C2" s="157"/>
      <c r="D2" s="157"/>
      <c r="E2" s="157"/>
      <c r="F2" s="157"/>
      <c r="G2" s="157"/>
      <c r="H2" s="157"/>
      <c r="I2" s="157"/>
      <c r="J2" s="159"/>
      <c r="K2" s="159"/>
      <c r="L2" s="160"/>
      <c r="M2" s="161"/>
      <c r="N2" s="157"/>
      <c r="O2" s="157"/>
      <c r="P2" s="157"/>
      <c r="Q2" s="157"/>
      <c r="R2" s="157"/>
      <c r="S2" s="157"/>
      <c r="T2" s="157"/>
      <c r="U2" s="157"/>
      <c r="V2" s="157"/>
      <c r="W2" s="162"/>
      <c r="X2" s="157"/>
    </row>
    <row r="3" spans="1:24" s="42" customFormat="1" ht="33" customHeight="1">
      <c r="A3" s="163"/>
      <c r="B3" s="164"/>
      <c r="C3" s="164"/>
      <c r="D3" s="164"/>
      <c r="E3" s="164"/>
      <c r="F3" s="164"/>
      <c r="G3" s="164"/>
      <c r="H3" s="164"/>
      <c r="I3" s="164"/>
      <c r="J3" s="163"/>
      <c r="K3" s="163"/>
      <c r="L3" s="165" t="s">
        <v>326</v>
      </c>
      <c r="M3" s="166" t="s">
        <v>59</v>
      </c>
      <c r="N3" s="167"/>
      <c r="O3" s="167"/>
      <c r="P3" s="167"/>
      <c r="Q3" s="167"/>
      <c r="R3" s="167"/>
      <c r="S3" s="164"/>
      <c r="T3" s="164"/>
      <c r="U3" s="164"/>
      <c r="V3" s="164"/>
      <c r="W3" s="168"/>
      <c r="X3" s="164"/>
    </row>
    <row r="4" spans="1:24" ht="33" customHeight="1">
      <c r="A4" s="152"/>
      <c r="B4" s="169"/>
      <c r="C4" s="169"/>
      <c r="D4" s="169"/>
      <c r="E4" s="169"/>
      <c r="F4" s="169"/>
      <c r="G4" s="169"/>
      <c r="H4" s="169"/>
      <c r="I4" s="170"/>
      <c r="J4" s="171"/>
      <c r="K4" s="171"/>
      <c r="L4" s="170" t="s">
        <v>73</v>
      </c>
      <c r="M4" s="172" t="s">
        <v>327</v>
      </c>
      <c r="N4" s="169"/>
      <c r="O4" s="169"/>
      <c r="P4" s="169"/>
      <c r="Q4" s="169"/>
      <c r="R4" s="169"/>
      <c r="S4" s="169"/>
      <c r="T4" s="169"/>
      <c r="U4" s="169"/>
      <c r="V4" s="169"/>
      <c r="W4" s="162"/>
      <c r="X4" s="169"/>
    </row>
    <row r="5" spans="1:24" ht="22.5" customHeight="1">
      <c r="A5" s="173"/>
      <c r="B5" s="174"/>
      <c r="C5" s="175"/>
      <c r="D5" s="175"/>
      <c r="E5" s="175"/>
      <c r="F5" s="175"/>
      <c r="G5" s="175"/>
      <c r="H5" s="175"/>
      <c r="I5" s="175"/>
      <c r="J5" s="154"/>
      <c r="K5" s="176"/>
      <c r="L5" s="176"/>
      <c r="M5" s="177"/>
      <c r="N5" s="178"/>
      <c r="O5" s="178"/>
      <c r="P5" s="178"/>
      <c r="Q5" s="178"/>
      <c r="R5" s="178"/>
      <c r="S5" s="175"/>
      <c r="T5" s="179"/>
      <c r="U5" s="175"/>
      <c r="V5" s="179"/>
      <c r="W5" s="180"/>
      <c r="X5" s="181" t="s">
        <v>0</v>
      </c>
    </row>
    <row r="6" spans="1:24" ht="22.5" customHeight="1" thickBot="1">
      <c r="A6" s="182"/>
      <c r="B6" s="174"/>
      <c r="C6" s="175"/>
      <c r="D6" s="175"/>
      <c r="E6" s="175"/>
      <c r="F6" s="175"/>
      <c r="G6" s="175"/>
      <c r="H6" s="178"/>
      <c r="I6" s="175"/>
      <c r="J6" s="175"/>
      <c r="K6" s="175"/>
      <c r="L6" s="175"/>
      <c r="M6" s="178"/>
      <c r="N6" s="178"/>
      <c r="O6" s="178"/>
      <c r="P6" s="178"/>
      <c r="Q6" s="178"/>
      <c r="R6" s="178"/>
      <c r="S6" s="175"/>
      <c r="T6" s="183"/>
      <c r="U6" s="175"/>
      <c r="V6" s="183"/>
      <c r="W6" s="180"/>
      <c r="X6" s="184" t="s">
        <v>70</v>
      </c>
    </row>
    <row r="7" spans="1:24" s="77" customFormat="1" ht="21" customHeight="1" thickTop="1">
      <c r="A7" s="185"/>
      <c r="B7" s="186"/>
      <c r="C7" s="187" t="s">
        <v>23</v>
      </c>
      <c r="D7" s="188"/>
      <c r="E7" s="266" t="s">
        <v>192</v>
      </c>
      <c r="F7" s="267"/>
      <c r="G7" s="267"/>
      <c r="H7" s="268"/>
      <c r="I7" s="187"/>
      <c r="J7" s="188"/>
      <c r="K7" s="266" t="s">
        <v>193</v>
      </c>
      <c r="L7" s="267"/>
      <c r="M7" s="267"/>
      <c r="N7" s="267"/>
      <c r="O7" s="267"/>
      <c r="P7" s="267"/>
      <c r="Q7" s="267"/>
      <c r="R7" s="268"/>
      <c r="S7" s="187"/>
      <c r="T7" s="188"/>
      <c r="U7" s="189"/>
      <c r="V7" s="188"/>
      <c r="W7" s="190"/>
      <c r="X7" s="191"/>
    </row>
    <row r="8" spans="1:24" s="86" customFormat="1" ht="22.5" customHeight="1" thickBot="1">
      <c r="A8" s="192"/>
      <c r="B8" s="193"/>
      <c r="C8" s="194" t="s">
        <v>24</v>
      </c>
      <c r="D8" s="195"/>
      <c r="E8" s="269" t="s">
        <v>25</v>
      </c>
      <c r="F8" s="270"/>
      <c r="G8" s="270"/>
      <c r="H8" s="271"/>
      <c r="I8" s="196" t="s">
        <v>65</v>
      </c>
      <c r="J8" s="197"/>
      <c r="K8" s="269" t="s">
        <v>83</v>
      </c>
      <c r="L8" s="270"/>
      <c r="M8" s="270"/>
      <c r="N8" s="270"/>
      <c r="O8" s="270"/>
      <c r="P8" s="270"/>
      <c r="Q8" s="270"/>
      <c r="R8" s="271"/>
      <c r="S8" s="198" t="s">
        <v>84</v>
      </c>
      <c r="T8" s="197"/>
      <c r="U8" s="199" t="s">
        <v>85</v>
      </c>
      <c r="V8" s="197"/>
      <c r="W8" s="200"/>
      <c r="X8" s="201"/>
    </row>
    <row r="9" spans="1:24" s="92" customFormat="1" ht="18.75" customHeight="1">
      <c r="A9" s="192"/>
      <c r="B9" s="193"/>
      <c r="C9" s="194" t="s">
        <v>75</v>
      </c>
      <c r="D9" s="195"/>
      <c r="E9" s="196" t="s">
        <v>89</v>
      </c>
      <c r="F9" s="202"/>
      <c r="G9" s="272" t="s">
        <v>90</v>
      </c>
      <c r="H9" s="273"/>
      <c r="I9" s="194"/>
      <c r="J9" s="203"/>
      <c r="K9" s="204" t="s">
        <v>91</v>
      </c>
      <c r="L9" s="202"/>
      <c r="M9" s="274" t="s">
        <v>312</v>
      </c>
      <c r="N9" s="275"/>
      <c r="O9" s="276" t="s">
        <v>44</v>
      </c>
      <c r="P9" s="275"/>
      <c r="Q9" s="205" t="s">
        <v>323</v>
      </c>
      <c r="R9" s="195"/>
      <c r="S9" s="198" t="s">
        <v>66</v>
      </c>
      <c r="T9" s="203"/>
      <c r="U9" s="199" t="s">
        <v>86</v>
      </c>
      <c r="V9" s="203"/>
      <c r="W9" s="206"/>
      <c r="X9" s="207"/>
    </row>
    <row r="10" spans="1:24" s="86" customFormat="1" ht="33.75" customHeight="1" thickBot="1">
      <c r="A10" s="208" t="s">
        <v>39</v>
      </c>
      <c r="B10" s="203"/>
      <c r="C10" s="209" t="s">
        <v>76</v>
      </c>
      <c r="D10" s="210"/>
      <c r="E10" s="209" t="s">
        <v>344</v>
      </c>
      <c r="F10" s="210"/>
      <c r="G10" s="211" t="s">
        <v>77</v>
      </c>
      <c r="H10" s="210"/>
      <c r="I10" s="281" t="s">
        <v>67</v>
      </c>
      <c r="J10" s="282"/>
      <c r="K10" s="209" t="s">
        <v>68</v>
      </c>
      <c r="L10" s="210"/>
      <c r="M10" s="283" t="s">
        <v>313</v>
      </c>
      <c r="N10" s="278"/>
      <c r="O10" s="277" t="s">
        <v>78</v>
      </c>
      <c r="P10" s="278"/>
      <c r="Q10" s="212" t="s">
        <v>79</v>
      </c>
      <c r="R10" s="210"/>
      <c r="S10" s="269" t="s">
        <v>80</v>
      </c>
      <c r="T10" s="271"/>
      <c r="U10" s="270" t="s">
        <v>81</v>
      </c>
      <c r="V10" s="271"/>
      <c r="W10" s="279" t="s">
        <v>26</v>
      </c>
      <c r="X10" s="280"/>
    </row>
    <row r="11" spans="1:24" s="92" customFormat="1" ht="21.75" customHeight="1">
      <c r="A11" s="213"/>
      <c r="B11" s="203"/>
      <c r="C11" s="214" t="s">
        <v>87</v>
      </c>
      <c r="D11" s="215" t="s">
        <v>88</v>
      </c>
      <c r="E11" s="214" t="s">
        <v>87</v>
      </c>
      <c r="F11" s="216" t="s">
        <v>88</v>
      </c>
      <c r="G11" s="214" t="s">
        <v>87</v>
      </c>
      <c r="H11" s="216" t="s">
        <v>88</v>
      </c>
      <c r="I11" s="214" t="s">
        <v>87</v>
      </c>
      <c r="J11" s="216" t="s">
        <v>88</v>
      </c>
      <c r="K11" s="214" t="s">
        <v>87</v>
      </c>
      <c r="L11" s="216" t="s">
        <v>88</v>
      </c>
      <c r="M11" s="217" t="s">
        <v>87</v>
      </c>
      <c r="N11" s="216" t="s">
        <v>88</v>
      </c>
      <c r="O11" s="214" t="s">
        <v>87</v>
      </c>
      <c r="P11" s="216" t="s">
        <v>88</v>
      </c>
      <c r="Q11" s="214" t="s">
        <v>87</v>
      </c>
      <c r="R11" s="216" t="s">
        <v>88</v>
      </c>
      <c r="S11" s="214" t="s">
        <v>87</v>
      </c>
      <c r="T11" s="216" t="s">
        <v>88</v>
      </c>
      <c r="U11" s="214" t="s">
        <v>87</v>
      </c>
      <c r="V11" s="216" t="s">
        <v>88</v>
      </c>
      <c r="W11" s="206"/>
      <c r="X11" s="207"/>
    </row>
    <row r="12" spans="1:24" s="108" customFormat="1" ht="36.75" customHeight="1" thickBot="1">
      <c r="A12" s="218"/>
      <c r="B12" s="219"/>
      <c r="C12" s="220" t="s">
        <v>41</v>
      </c>
      <c r="D12" s="221" t="s">
        <v>40</v>
      </c>
      <c r="E12" s="220" t="s">
        <v>41</v>
      </c>
      <c r="F12" s="222" t="s">
        <v>40</v>
      </c>
      <c r="G12" s="220" t="s">
        <v>41</v>
      </c>
      <c r="H12" s="222" t="s">
        <v>40</v>
      </c>
      <c r="I12" s="220" t="s">
        <v>41</v>
      </c>
      <c r="J12" s="222" t="s">
        <v>40</v>
      </c>
      <c r="K12" s="220" t="s">
        <v>41</v>
      </c>
      <c r="L12" s="222" t="s">
        <v>40</v>
      </c>
      <c r="M12" s="223" t="s">
        <v>41</v>
      </c>
      <c r="N12" s="222" t="s">
        <v>40</v>
      </c>
      <c r="O12" s="220" t="s">
        <v>41</v>
      </c>
      <c r="P12" s="222" t="s">
        <v>40</v>
      </c>
      <c r="Q12" s="220" t="s">
        <v>41</v>
      </c>
      <c r="R12" s="222" t="s">
        <v>40</v>
      </c>
      <c r="S12" s="220" t="s">
        <v>41</v>
      </c>
      <c r="T12" s="222" t="s">
        <v>40</v>
      </c>
      <c r="U12" s="220" t="s">
        <v>41</v>
      </c>
      <c r="V12" s="222" t="s">
        <v>40</v>
      </c>
      <c r="W12" s="224"/>
      <c r="X12" s="225"/>
    </row>
    <row r="13" spans="1:24" ht="28.5" customHeight="1" thickTop="1">
      <c r="A13" s="226" t="s">
        <v>4</v>
      </c>
      <c r="B13" s="227" t="s">
        <v>10</v>
      </c>
      <c r="C13" s="228">
        <v>1277627.2742465045</v>
      </c>
      <c r="D13" s="229" t="s">
        <v>343</v>
      </c>
      <c r="E13" s="228">
        <v>175923.20141517135</v>
      </c>
      <c r="F13" s="230" t="s">
        <v>343</v>
      </c>
      <c r="G13" s="228">
        <v>477.133</v>
      </c>
      <c r="H13" s="230" t="s">
        <v>343</v>
      </c>
      <c r="I13" s="228">
        <v>86.972164</v>
      </c>
      <c r="J13" s="230" t="s">
        <v>343</v>
      </c>
      <c r="K13" s="231" t="s">
        <v>343</v>
      </c>
      <c r="L13" s="232">
        <v>1706493</v>
      </c>
      <c r="M13" s="233">
        <v>245589</v>
      </c>
      <c r="N13" s="230" t="s">
        <v>343</v>
      </c>
      <c r="O13" s="228">
        <v>525.0157334921148</v>
      </c>
      <c r="P13" s="230" t="s">
        <v>343</v>
      </c>
      <c r="Q13" s="228">
        <v>6264.40344083202</v>
      </c>
      <c r="R13" s="230" t="s">
        <v>343</v>
      </c>
      <c r="S13" s="228">
        <v>1706492.9999999998</v>
      </c>
      <c r="T13" s="234">
        <v>1706493</v>
      </c>
      <c r="U13" s="231" t="s">
        <v>343</v>
      </c>
      <c r="V13" s="230" t="s">
        <v>343</v>
      </c>
      <c r="W13" s="235" t="s">
        <v>4</v>
      </c>
      <c r="X13" s="236" t="s">
        <v>352</v>
      </c>
    </row>
    <row r="14" spans="1:24" ht="28.5" customHeight="1">
      <c r="A14" s="226" t="s">
        <v>5</v>
      </c>
      <c r="B14" s="227" t="s">
        <v>353</v>
      </c>
      <c r="C14" s="228">
        <v>11805163.230752436</v>
      </c>
      <c r="D14" s="229" t="s">
        <v>343</v>
      </c>
      <c r="E14" s="228">
        <v>2407395.8415291845</v>
      </c>
      <c r="F14" s="230" t="s">
        <v>343</v>
      </c>
      <c r="G14" s="228">
        <v>15633.298</v>
      </c>
      <c r="H14" s="230" t="s">
        <v>343</v>
      </c>
      <c r="I14" s="231" t="s">
        <v>343</v>
      </c>
      <c r="J14" s="230" t="s">
        <v>343</v>
      </c>
      <c r="K14" s="231" t="s">
        <v>343</v>
      </c>
      <c r="L14" s="230" t="s">
        <v>343</v>
      </c>
      <c r="M14" s="233">
        <v>76847.478</v>
      </c>
      <c r="N14" s="232">
        <v>15145148.884</v>
      </c>
      <c r="O14" s="228">
        <v>233935.99300000002</v>
      </c>
      <c r="P14" s="230" t="s">
        <v>343</v>
      </c>
      <c r="Q14" s="228">
        <v>416459.0427183774</v>
      </c>
      <c r="R14" s="230" t="s">
        <v>343</v>
      </c>
      <c r="S14" s="228">
        <v>14955434.884</v>
      </c>
      <c r="T14" s="232">
        <v>15145148.884</v>
      </c>
      <c r="U14" s="228">
        <v>189714</v>
      </c>
      <c r="V14" s="230" t="s">
        <v>343</v>
      </c>
      <c r="W14" s="237" t="s">
        <v>5</v>
      </c>
      <c r="X14" s="236" t="s">
        <v>354</v>
      </c>
    </row>
    <row r="15" spans="1:24" ht="28.5" customHeight="1">
      <c r="A15" s="226" t="s">
        <v>6</v>
      </c>
      <c r="B15" s="227" t="s">
        <v>355</v>
      </c>
      <c r="C15" s="228">
        <v>16495938.86340005</v>
      </c>
      <c r="D15" s="229" t="s">
        <v>343</v>
      </c>
      <c r="E15" s="228">
        <v>2720494.4014131897</v>
      </c>
      <c r="F15" s="230" t="s">
        <v>343</v>
      </c>
      <c r="G15" s="228">
        <v>104923.683</v>
      </c>
      <c r="H15" s="230" t="s">
        <v>343</v>
      </c>
      <c r="I15" s="231" t="s">
        <v>343</v>
      </c>
      <c r="J15" s="230" t="s">
        <v>343</v>
      </c>
      <c r="K15" s="231" t="s">
        <v>343</v>
      </c>
      <c r="L15" s="230" t="s">
        <v>343</v>
      </c>
      <c r="M15" s="233">
        <v>927429</v>
      </c>
      <c r="N15" s="232">
        <v>26132624.1</v>
      </c>
      <c r="O15" s="228">
        <v>1360828.124</v>
      </c>
      <c r="P15" s="230" t="s">
        <v>343</v>
      </c>
      <c r="Q15" s="228">
        <v>849719.028186767</v>
      </c>
      <c r="R15" s="230" t="s">
        <v>343</v>
      </c>
      <c r="S15" s="228">
        <v>22459333.10000001</v>
      </c>
      <c r="T15" s="232">
        <v>26132624.1</v>
      </c>
      <c r="U15" s="228">
        <v>3673291</v>
      </c>
      <c r="V15" s="230" t="s">
        <v>343</v>
      </c>
      <c r="W15" s="237" t="s">
        <v>6</v>
      </c>
      <c r="X15" s="236" t="s">
        <v>356</v>
      </c>
    </row>
    <row r="16" spans="1:24" ht="28.5" customHeight="1">
      <c r="A16" s="226" t="s">
        <v>7</v>
      </c>
      <c r="B16" s="227" t="s">
        <v>357</v>
      </c>
      <c r="C16" s="228">
        <v>1914882.495036087</v>
      </c>
      <c r="D16" s="229" t="s">
        <v>343</v>
      </c>
      <c r="E16" s="228">
        <v>2442.75696391296</v>
      </c>
      <c r="F16" s="230" t="s">
        <v>343</v>
      </c>
      <c r="G16" s="228">
        <v>183.469</v>
      </c>
      <c r="H16" s="230" t="s">
        <v>343</v>
      </c>
      <c r="I16" s="231" t="s">
        <v>343</v>
      </c>
      <c r="J16" s="230" t="s">
        <v>343</v>
      </c>
      <c r="K16" s="231" t="s">
        <v>343</v>
      </c>
      <c r="L16" s="230" t="s">
        <v>343</v>
      </c>
      <c r="M16" s="233">
        <v>2672728</v>
      </c>
      <c r="N16" s="230" t="s">
        <v>343</v>
      </c>
      <c r="O16" s="228">
        <v>216886.487</v>
      </c>
      <c r="P16" s="230" t="s">
        <v>343</v>
      </c>
      <c r="Q16" s="228">
        <v>14341.792</v>
      </c>
      <c r="R16" s="230" t="s">
        <v>343</v>
      </c>
      <c r="S16" s="228">
        <v>4821465</v>
      </c>
      <c r="T16" s="230" t="s">
        <v>343</v>
      </c>
      <c r="U16" s="231" t="s">
        <v>343</v>
      </c>
      <c r="V16" s="232">
        <v>4821465</v>
      </c>
      <c r="W16" s="237" t="s">
        <v>7</v>
      </c>
      <c r="X16" s="236" t="s">
        <v>358</v>
      </c>
    </row>
    <row r="17" spans="1:24" ht="28.5" customHeight="1">
      <c r="A17" s="226" t="s">
        <v>8</v>
      </c>
      <c r="B17" s="227" t="s">
        <v>12</v>
      </c>
      <c r="C17" s="231" t="s">
        <v>343</v>
      </c>
      <c r="D17" s="229" t="s">
        <v>343</v>
      </c>
      <c r="E17" s="231" t="s">
        <v>343</v>
      </c>
      <c r="F17" s="230" t="s">
        <v>343</v>
      </c>
      <c r="G17" s="231" t="s">
        <v>343</v>
      </c>
      <c r="H17" s="230" t="s">
        <v>343</v>
      </c>
      <c r="I17" s="228">
        <v>973203.0160000001</v>
      </c>
      <c r="J17" s="230" t="s">
        <v>343</v>
      </c>
      <c r="K17" s="231" t="s">
        <v>343</v>
      </c>
      <c r="L17" s="232">
        <v>126144</v>
      </c>
      <c r="M17" s="238" t="s">
        <v>343</v>
      </c>
      <c r="N17" s="232">
        <v>847059.0160000001</v>
      </c>
      <c r="O17" s="231" t="s">
        <v>343</v>
      </c>
      <c r="P17" s="230" t="s">
        <v>343</v>
      </c>
      <c r="Q17" s="231" t="s">
        <v>343</v>
      </c>
      <c r="R17" s="230" t="s">
        <v>343</v>
      </c>
      <c r="S17" s="228">
        <v>973203.0160000001</v>
      </c>
      <c r="T17" s="232">
        <v>973203.0160000001</v>
      </c>
      <c r="U17" s="231" t="s">
        <v>343</v>
      </c>
      <c r="V17" s="230" t="s">
        <v>343</v>
      </c>
      <c r="W17" s="237" t="s">
        <v>8</v>
      </c>
      <c r="X17" s="236" t="s">
        <v>359</v>
      </c>
    </row>
    <row r="18" spans="1:24" ht="28.5" customHeight="1">
      <c r="A18" s="226" t="s">
        <v>9</v>
      </c>
      <c r="B18" s="227" t="s">
        <v>13</v>
      </c>
      <c r="C18" s="231" t="s">
        <v>343</v>
      </c>
      <c r="D18" s="229" t="s">
        <v>343</v>
      </c>
      <c r="E18" s="231" t="s">
        <v>343</v>
      </c>
      <c r="F18" s="230" t="s">
        <v>343</v>
      </c>
      <c r="G18" s="231" t="s">
        <v>343</v>
      </c>
      <c r="H18" s="230" t="s">
        <v>343</v>
      </c>
      <c r="I18" s="231" t="s">
        <v>343</v>
      </c>
      <c r="J18" s="230" t="s">
        <v>343</v>
      </c>
      <c r="K18" s="231" t="s">
        <v>343</v>
      </c>
      <c r="L18" s="232">
        <v>1563550</v>
      </c>
      <c r="M18" s="233">
        <v>1563550</v>
      </c>
      <c r="N18" s="230" t="s">
        <v>343</v>
      </c>
      <c r="O18" s="231" t="s">
        <v>343</v>
      </c>
      <c r="P18" s="230" t="s">
        <v>343</v>
      </c>
      <c r="Q18" s="231" t="s">
        <v>343</v>
      </c>
      <c r="R18" s="230" t="s">
        <v>343</v>
      </c>
      <c r="S18" s="228">
        <v>1563550</v>
      </c>
      <c r="T18" s="232">
        <v>1563550</v>
      </c>
      <c r="U18" s="231" t="s">
        <v>343</v>
      </c>
      <c r="V18" s="230" t="s">
        <v>343</v>
      </c>
      <c r="W18" s="237" t="s">
        <v>9</v>
      </c>
      <c r="X18" s="236" t="s">
        <v>360</v>
      </c>
    </row>
    <row r="19" spans="1:24" ht="28.5" customHeight="1">
      <c r="A19" s="226" t="s">
        <v>20</v>
      </c>
      <c r="B19" s="227" t="s">
        <v>14</v>
      </c>
      <c r="C19" s="231" t="s">
        <v>343</v>
      </c>
      <c r="D19" s="229" t="s">
        <v>343</v>
      </c>
      <c r="E19" s="231" t="s">
        <v>343</v>
      </c>
      <c r="F19" s="230" t="s">
        <v>343</v>
      </c>
      <c r="G19" s="231" t="s">
        <v>343</v>
      </c>
      <c r="H19" s="230" t="s">
        <v>343</v>
      </c>
      <c r="I19" s="231" t="s">
        <v>343</v>
      </c>
      <c r="J19" s="230" t="s">
        <v>343</v>
      </c>
      <c r="K19" s="231" t="s">
        <v>343</v>
      </c>
      <c r="L19" s="232">
        <v>2247326</v>
      </c>
      <c r="M19" s="233">
        <v>2193793</v>
      </c>
      <c r="N19" s="230" t="s">
        <v>343</v>
      </c>
      <c r="O19" s="228">
        <v>53533</v>
      </c>
      <c r="P19" s="230" t="s">
        <v>343</v>
      </c>
      <c r="Q19" s="231" t="s">
        <v>343</v>
      </c>
      <c r="R19" s="230" t="s">
        <v>343</v>
      </c>
      <c r="S19" s="228">
        <v>2247326</v>
      </c>
      <c r="T19" s="232">
        <v>2247326</v>
      </c>
      <c r="U19" s="231" t="s">
        <v>343</v>
      </c>
      <c r="V19" s="230" t="s">
        <v>343</v>
      </c>
      <c r="W19" s="237" t="s">
        <v>20</v>
      </c>
      <c r="X19" s="236" t="s">
        <v>361</v>
      </c>
    </row>
    <row r="20" spans="1:24" ht="28.5" customHeight="1">
      <c r="A20" s="226" t="s">
        <v>21</v>
      </c>
      <c r="B20" s="227" t="s">
        <v>362</v>
      </c>
      <c r="C20" s="231" t="s">
        <v>343</v>
      </c>
      <c r="D20" s="229" t="s">
        <v>343</v>
      </c>
      <c r="E20" s="231" t="s">
        <v>343</v>
      </c>
      <c r="F20" s="230" t="s">
        <v>343</v>
      </c>
      <c r="G20" s="231" t="s">
        <v>343</v>
      </c>
      <c r="H20" s="230" t="s">
        <v>343</v>
      </c>
      <c r="I20" s="231" t="s">
        <v>343</v>
      </c>
      <c r="J20" s="230" t="s">
        <v>343</v>
      </c>
      <c r="K20" s="231" t="s">
        <v>343</v>
      </c>
      <c r="L20" s="232">
        <v>7106310</v>
      </c>
      <c r="M20" s="233">
        <v>7020010</v>
      </c>
      <c r="N20" s="230" t="s">
        <v>343</v>
      </c>
      <c r="O20" s="228">
        <v>16900</v>
      </c>
      <c r="P20" s="230" t="s">
        <v>343</v>
      </c>
      <c r="Q20" s="228">
        <v>69400</v>
      </c>
      <c r="R20" s="230" t="s">
        <v>343</v>
      </c>
      <c r="S20" s="228">
        <v>7106310</v>
      </c>
      <c r="T20" s="232">
        <v>7106310</v>
      </c>
      <c r="U20" s="231" t="s">
        <v>343</v>
      </c>
      <c r="V20" s="230" t="s">
        <v>343</v>
      </c>
      <c r="W20" s="237" t="s">
        <v>21</v>
      </c>
      <c r="X20" s="236" t="s">
        <v>363</v>
      </c>
    </row>
    <row r="21" spans="1:24" ht="28.5" customHeight="1">
      <c r="A21" s="226" t="s">
        <v>22</v>
      </c>
      <c r="B21" s="227" t="s">
        <v>15</v>
      </c>
      <c r="C21" s="231" t="s">
        <v>343</v>
      </c>
      <c r="D21" s="229" t="s">
        <v>343</v>
      </c>
      <c r="E21" s="231" t="s">
        <v>343</v>
      </c>
      <c r="F21" s="230" t="s">
        <v>343</v>
      </c>
      <c r="G21" s="231" t="s">
        <v>343</v>
      </c>
      <c r="H21" s="230" t="s">
        <v>343</v>
      </c>
      <c r="I21" s="231" t="s">
        <v>343</v>
      </c>
      <c r="J21" s="230" t="s">
        <v>343</v>
      </c>
      <c r="K21" s="228">
        <v>793677</v>
      </c>
      <c r="L21" s="230" t="s">
        <v>343</v>
      </c>
      <c r="M21" s="238" t="s">
        <v>343</v>
      </c>
      <c r="N21" s="232">
        <v>793677</v>
      </c>
      <c r="O21" s="231" t="s">
        <v>343</v>
      </c>
      <c r="P21" s="230" t="s">
        <v>343</v>
      </c>
      <c r="Q21" s="231" t="s">
        <v>343</v>
      </c>
      <c r="R21" s="230" t="s">
        <v>343</v>
      </c>
      <c r="S21" s="228">
        <v>793677</v>
      </c>
      <c r="T21" s="232">
        <v>793677</v>
      </c>
      <c r="U21" s="231" t="s">
        <v>343</v>
      </c>
      <c r="V21" s="230" t="s">
        <v>343</v>
      </c>
      <c r="W21" s="237" t="s">
        <v>22</v>
      </c>
      <c r="X21" s="236" t="s">
        <v>364</v>
      </c>
    </row>
    <row r="22" spans="1:24" ht="28.5" customHeight="1">
      <c r="A22" s="226" t="s">
        <v>27</v>
      </c>
      <c r="B22" s="227" t="s">
        <v>16</v>
      </c>
      <c r="C22" s="231" t="s">
        <v>343</v>
      </c>
      <c r="D22" s="229" t="s">
        <v>343</v>
      </c>
      <c r="E22" s="231" t="s">
        <v>343</v>
      </c>
      <c r="F22" s="230" t="s">
        <v>343</v>
      </c>
      <c r="G22" s="231" t="s">
        <v>343</v>
      </c>
      <c r="H22" s="230" t="s">
        <v>343</v>
      </c>
      <c r="I22" s="231" t="s">
        <v>343</v>
      </c>
      <c r="J22" s="230" t="s">
        <v>343</v>
      </c>
      <c r="K22" s="231" t="s">
        <v>343</v>
      </c>
      <c r="L22" s="230" t="s">
        <v>343</v>
      </c>
      <c r="M22" s="233">
        <v>57695</v>
      </c>
      <c r="N22" s="232">
        <v>18</v>
      </c>
      <c r="O22" s="231" t="s">
        <v>343</v>
      </c>
      <c r="P22" s="230" t="s">
        <v>343</v>
      </c>
      <c r="Q22" s="228">
        <v>18</v>
      </c>
      <c r="R22" s="232">
        <v>57695</v>
      </c>
      <c r="S22" s="228">
        <v>57713</v>
      </c>
      <c r="T22" s="232">
        <v>57713</v>
      </c>
      <c r="U22" s="231" t="s">
        <v>343</v>
      </c>
      <c r="V22" s="230" t="s">
        <v>343</v>
      </c>
      <c r="W22" s="237" t="s">
        <v>27</v>
      </c>
      <c r="X22" s="236" t="s">
        <v>365</v>
      </c>
    </row>
    <row r="23" spans="1:24" ht="28.5" customHeight="1">
      <c r="A23" s="226" t="s">
        <v>28</v>
      </c>
      <c r="B23" s="227" t="s">
        <v>18</v>
      </c>
      <c r="C23" s="231" t="s">
        <v>343</v>
      </c>
      <c r="D23" s="239">
        <v>13414558.64222293</v>
      </c>
      <c r="E23" s="231" t="s">
        <v>343</v>
      </c>
      <c r="F23" s="232">
        <v>9075191.232281609</v>
      </c>
      <c r="G23" s="231" t="s">
        <v>343</v>
      </c>
      <c r="H23" s="232">
        <v>646295.82</v>
      </c>
      <c r="I23" s="231" t="s">
        <v>343</v>
      </c>
      <c r="J23" s="232">
        <v>1445684</v>
      </c>
      <c r="K23" s="231" t="s">
        <v>343</v>
      </c>
      <c r="L23" s="230" t="s">
        <v>343</v>
      </c>
      <c r="M23" s="233">
        <v>26808592.736334</v>
      </c>
      <c r="N23" s="232">
        <v>7098.442</v>
      </c>
      <c r="O23" s="228">
        <v>1575240.7006044919</v>
      </c>
      <c r="P23" s="232">
        <v>5460.972593412333</v>
      </c>
      <c r="Q23" s="228">
        <v>567780.6635242152</v>
      </c>
      <c r="R23" s="232">
        <v>860495.6691338241</v>
      </c>
      <c r="S23" s="228">
        <v>28951614.100462705</v>
      </c>
      <c r="T23" s="232">
        <v>25454784.778231774</v>
      </c>
      <c r="U23" s="231" t="s">
        <v>343</v>
      </c>
      <c r="V23" s="232">
        <v>3496829.322230929</v>
      </c>
      <c r="W23" s="237" t="s">
        <v>28</v>
      </c>
      <c r="X23" s="236" t="s">
        <v>366</v>
      </c>
    </row>
    <row r="24" spans="1:24" ht="28.5" customHeight="1">
      <c r="A24" s="226" t="s">
        <v>29</v>
      </c>
      <c r="B24" s="227" t="s">
        <v>367</v>
      </c>
      <c r="C24" s="228">
        <v>238194.6784719624</v>
      </c>
      <c r="D24" s="229" t="s">
        <v>343</v>
      </c>
      <c r="E24" s="228">
        <v>125888.38408050551</v>
      </c>
      <c r="F24" s="230" t="s">
        <v>343</v>
      </c>
      <c r="G24" s="228">
        <v>2400</v>
      </c>
      <c r="H24" s="230" t="s">
        <v>343</v>
      </c>
      <c r="I24" s="228">
        <v>11474.005</v>
      </c>
      <c r="J24" s="230" t="s">
        <v>343</v>
      </c>
      <c r="K24" s="231" t="s">
        <v>343</v>
      </c>
      <c r="L24" s="230" t="s">
        <v>343</v>
      </c>
      <c r="M24" s="233">
        <v>268794.396</v>
      </c>
      <c r="N24" s="232">
        <v>356651</v>
      </c>
      <c r="O24" s="228">
        <v>170589</v>
      </c>
      <c r="P24" s="232">
        <v>5000</v>
      </c>
      <c r="Q24" s="228">
        <v>181144.45244681608</v>
      </c>
      <c r="R24" s="232">
        <v>896132.915999284</v>
      </c>
      <c r="S24" s="228">
        <v>998484.915999284</v>
      </c>
      <c r="T24" s="232">
        <v>1257783.915999284</v>
      </c>
      <c r="U24" s="228">
        <v>262406</v>
      </c>
      <c r="V24" s="232">
        <v>3107</v>
      </c>
      <c r="W24" s="237" t="s">
        <v>29</v>
      </c>
      <c r="X24" s="236" t="s">
        <v>368</v>
      </c>
    </row>
    <row r="25" spans="1:24" ht="28.5" customHeight="1">
      <c r="A25" s="226" t="s">
        <v>30</v>
      </c>
      <c r="B25" s="227" t="s">
        <v>369</v>
      </c>
      <c r="C25" s="228">
        <v>52467.811694672906</v>
      </c>
      <c r="D25" s="239">
        <v>98982.12295855512</v>
      </c>
      <c r="E25" s="228">
        <v>425012.03922538774</v>
      </c>
      <c r="F25" s="232">
        <v>861122.8826068367</v>
      </c>
      <c r="G25" s="231" t="s">
        <v>343</v>
      </c>
      <c r="H25" s="232">
        <v>184551.694</v>
      </c>
      <c r="I25" s="228">
        <v>385994.400751</v>
      </c>
      <c r="J25" s="232">
        <v>97220.54818788402</v>
      </c>
      <c r="K25" s="231" t="s">
        <v>343</v>
      </c>
      <c r="L25" s="230" t="s">
        <v>343</v>
      </c>
      <c r="M25" s="238" t="s">
        <v>343</v>
      </c>
      <c r="N25" s="232">
        <v>1083336.255</v>
      </c>
      <c r="O25" s="231" t="s">
        <v>343</v>
      </c>
      <c r="P25" s="230" t="s">
        <v>343</v>
      </c>
      <c r="Q25" s="231" t="s">
        <v>343</v>
      </c>
      <c r="R25" s="232">
        <v>6990.686369515087</v>
      </c>
      <c r="S25" s="228">
        <v>863474.2516710607</v>
      </c>
      <c r="T25" s="232">
        <v>2332204.1891227905</v>
      </c>
      <c r="U25" s="228">
        <v>1583666</v>
      </c>
      <c r="V25" s="232">
        <v>114936.06254826966</v>
      </c>
      <c r="W25" s="237" t="s">
        <v>30</v>
      </c>
      <c r="X25" s="236" t="s">
        <v>370</v>
      </c>
    </row>
    <row r="26" spans="1:24" ht="28.5" customHeight="1">
      <c r="A26" s="226" t="s">
        <v>371</v>
      </c>
      <c r="B26" s="227" t="s">
        <v>372</v>
      </c>
      <c r="C26" s="228">
        <v>39332.7</v>
      </c>
      <c r="D26" s="229" t="s">
        <v>343</v>
      </c>
      <c r="E26" s="228">
        <v>67694.65208214823</v>
      </c>
      <c r="F26" s="232">
        <v>637950.0227843868</v>
      </c>
      <c r="G26" s="231" t="s">
        <v>343</v>
      </c>
      <c r="H26" s="232">
        <v>376066.81</v>
      </c>
      <c r="I26" s="231" t="s">
        <v>343</v>
      </c>
      <c r="J26" s="230" t="s">
        <v>343</v>
      </c>
      <c r="K26" s="231" t="s">
        <v>343</v>
      </c>
      <c r="L26" s="230" t="s">
        <v>343</v>
      </c>
      <c r="M26" s="233">
        <v>579805.9097677573</v>
      </c>
      <c r="N26" s="230" t="s">
        <v>343</v>
      </c>
      <c r="O26" s="228">
        <v>212297.4193376479</v>
      </c>
      <c r="P26" s="230" t="s">
        <v>343</v>
      </c>
      <c r="Q26" s="228">
        <v>411959.3188124466</v>
      </c>
      <c r="R26" s="232">
        <v>297073.16721561324</v>
      </c>
      <c r="S26" s="228">
        <v>1311090</v>
      </c>
      <c r="T26" s="232">
        <v>1311090</v>
      </c>
      <c r="U26" s="231" t="s">
        <v>343</v>
      </c>
      <c r="V26" s="230" t="s">
        <v>343</v>
      </c>
      <c r="W26" s="237" t="s">
        <v>371</v>
      </c>
      <c r="X26" s="236" t="s">
        <v>373</v>
      </c>
    </row>
    <row r="27" spans="1:24" ht="28.5" customHeight="1">
      <c r="A27" s="226" t="s">
        <v>374</v>
      </c>
      <c r="B27" s="227" t="s">
        <v>19</v>
      </c>
      <c r="C27" s="228">
        <v>65171.702699999994</v>
      </c>
      <c r="D27" s="229" t="s">
        <v>343</v>
      </c>
      <c r="E27" s="228">
        <v>924.0697668763352</v>
      </c>
      <c r="F27" s="230" t="s">
        <v>343</v>
      </c>
      <c r="G27" s="228">
        <v>742.6759759619714</v>
      </c>
      <c r="H27" s="230" t="s">
        <v>343</v>
      </c>
      <c r="I27" s="228">
        <v>58658.675</v>
      </c>
      <c r="J27" s="232">
        <v>5570231</v>
      </c>
      <c r="K27" s="231" t="s">
        <v>343</v>
      </c>
      <c r="L27" s="230" t="s">
        <v>343</v>
      </c>
      <c r="M27" s="233">
        <v>2896088.2362337736</v>
      </c>
      <c r="N27" s="230" t="s">
        <v>343</v>
      </c>
      <c r="O27" s="228">
        <v>2269802.050523291</v>
      </c>
      <c r="P27" s="230" t="s">
        <v>343</v>
      </c>
      <c r="Q27" s="228">
        <v>217444.5898000971</v>
      </c>
      <c r="R27" s="230" t="s">
        <v>343</v>
      </c>
      <c r="S27" s="228">
        <v>5508832</v>
      </c>
      <c r="T27" s="232">
        <v>5570231</v>
      </c>
      <c r="U27" s="228">
        <v>61399</v>
      </c>
      <c r="V27" s="230" t="s">
        <v>343</v>
      </c>
      <c r="W27" s="237" t="s">
        <v>374</v>
      </c>
      <c r="X27" s="236" t="s">
        <v>375</v>
      </c>
    </row>
    <row r="28" spans="1:24" ht="28.5" customHeight="1">
      <c r="A28" s="226" t="s">
        <v>31</v>
      </c>
      <c r="B28" s="227" t="s">
        <v>376</v>
      </c>
      <c r="C28" s="228">
        <v>132855.624</v>
      </c>
      <c r="D28" s="229" t="s">
        <v>343</v>
      </c>
      <c r="E28" s="228">
        <v>20845.831623974267</v>
      </c>
      <c r="F28" s="232">
        <v>1168885.658588287</v>
      </c>
      <c r="G28" s="228">
        <v>12858.917838945377</v>
      </c>
      <c r="H28" s="232">
        <v>598995</v>
      </c>
      <c r="I28" s="231" t="s">
        <v>343</v>
      </c>
      <c r="J28" s="230" t="s">
        <v>343</v>
      </c>
      <c r="K28" s="231" t="s">
        <v>343</v>
      </c>
      <c r="L28" s="230" t="s">
        <v>343</v>
      </c>
      <c r="M28" s="233">
        <v>640423.5398036045</v>
      </c>
      <c r="N28" s="230" t="s">
        <v>343</v>
      </c>
      <c r="O28" s="228">
        <v>765044.1846401774</v>
      </c>
      <c r="P28" s="232">
        <v>10950</v>
      </c>
      <c r="Q28" s="228">
        <v>385193.90209329885</v>
      </c>
      <c r="R28" s="232">
        <v>234133.34141171307</v>
      </c>
      <c r="S28" s="228">
        <v>1957222.0000000005</v>
      </c>
      <c r="T28" s="232">
        <v>2012964</v>
      </c>
      <c r="U28" s="228">
        <v>55742</v>
      </c>
      <c r="V28" s="230" t="s">
        <v>343</v>
      </c>
      <c r="W28" s="237" t="s">
        <v>31</v>
      </c>
      <c r="X28" s="236" t="s">
        <v>377</v>
      </c>
    </row>
    <row r="29" spans="1:24" ht="28.5" customHeight="1">
      <c r="A29" s="226" t="s">
        <v>32</v>
      </c>
      <c r="B29" s="227" t="s">
        <v>17</v>
      </c>
      <c r="C29" s="228">
        <v>42314.703694063865</v>
      </c>
      <c r="D29" s="229" t="s">
        <v>343</v>
      </c>
      <c r="E29" s="228">
        <v>8066.599120889247</v>
      </c>
      <c r="F29" s="230" t="s">
        <v>343</v>
      </c>
      <c r="G29" s="228">
        <v>14057.377</v>
      </c>
      <c r="H29" s="230" t="s">
        <v>343</v>
      </c>
      <c r="I29" s="231" t="s">
        <v>343</v>
      </c>
      <c r="J29" s="230" t="s">
        <v>343</v>
      </c>
      <c r="K29" s="231" t="s">
        <v>343</v>
      </c>
      <c r="L29" s="230" t="s">
        <v>343</v>
      </c>
      <c r="M29" s="233">
        <v>63279.253</v>
      </c>
      <c r="N29" s="232">
        <v>1273588</v>
      </c>
      <c r="O29" s="228">
        <v>1021786.3277925977</v>
      </c>
      <c r="P29" s="230" t="s">
        <v>343</v>
      </c>
      <c r="Q29" s="228">
        <v>82087.73939244908</v>
      </c>
      <c r="R29" s="230" t="s">
        <v>343</v>
      </c>
      <c r="S29" s="228">
        <v>1231592</v>
      </c>
      <c r="T29" s="232">
        <v>1273588</v>
      </c>
      <c r="U29" s="228">
        <v>41996</v>
      </c>
      <c r="V29" s="230" t="s">
        <v>343</v>
      </c>
      <c r="W29" s="237" t="s">
        <v>32</v>
      </c>
      <c r="X29" s="236" t="s">
        <v>378</v>
      </c>
    </row>
    <row r="30" spans="1:24" ht="28.5" customHeight="1">
      <c r="A30" s="226" t="s">
        <v>33</v>
      </c>
      <c r="B30" s="227" t="s">
        <v>45</v>
      </c>
      <c r="C30" s="228">
        <v>1117774.9003186394</v>
      </c>
      <c r="D30" s="229" t="s">
        <v>343</v>
      </c>
      <c r="E30" s="228">
        <v>352947.1669037133</v>
      </c>
      <c r="F30" s="230" t="s">
        <v>343</v>
      </c>
      <c r="G30" s="228">
        <v>12127.817437457048</v>
      </c>
      <c r="H30" s="230" t="s">
        <v>343</v>
      </c>
      <c r="I30" s="228">
        <v>19472.821418106632</v>
      </c>
      <c r="J30" s="230" t="s">
        <v>343</v>
      </c>
      <c r="K30" s="231" t="s">
        <v>343</v>
      </c>
      <c r="L30" s="230" t="s">
        <v>343</v>
      </c>
      <c r="M30" s="233">
        <v>26109.951481192424</v>
      </c>
      <c r="N30" s="232">
        <v>295.90400000000005</v>
      </c>
      <c r="O30" s="228">
        <v>376908.7352103189</v>
      </c>
      <c r="P30" s="230" t="s">
        <v>343</v>
      </c>
      <c r="Q30" s="228">
        <v>78234.05384010758</v>
      </c>
      <c r="R30" s="232">
        <v>1988017</v>
      </c>
      <c r="S30" s="228">
        <v>1983575.446609535</v>
      </c>
      <c r="T30" s="232">
        <v>1988312.904</v>
      </c>
      <c r="U30" s="228">
        <v>4737.457390464799</v>
      </c>
      <c r="V30" s="230" t="s">
        <v>343</v>
      </c>
      <c r="W30" s="237" t="s">
        <v>33</v>
      </c>
      <c r="X30" s="236" t="s">
        <v>379</v>
      </c>
    </row>
    <row r="31" spans="1:24" ht="28.5" customHeight="1">
      <c r="A31" s="226" t="s">
        <v>34</v>
      </c>
      <c r="B31" s="227" t="s">
        <v>380</v>
      </c>
      <c r="C31" s="228">
        <v>9049052.950140864</v>
      </c>
      <c r="D31" s="229" t="s">
        <v>343</v>
      </c>
      <c r="E31" s="228">
        <v>3605332.7774179964</v>
      </c>
      <c r="F31" s="232">
        <v>25232576</v>
      </c>
      <c r="G31" s="228">
        <v>32158.337</v>
      </c>
      <c r="H31" s="232" t="s">
        <v>343</v>
      </c>
      <c r="I31" s="228">
        <v>752575.3155025824</v>
      </c>
      <c r="J31" s="230" t="s">
        <v>343</v>
      </c>
      <c r="K31" s="231" t="s">
        <v>343</v>
      </c>
      <c r="L31" s="230" t="s">
        <v>343</v>
      </c>
      <c r="M31" s="233">
        <v>302906.38012604404</v>
      </c>
      <c r="N31" s="232">
        <v>392159</v>
      </c>
      <c r="O31" s="228">
        <v>1593638.3254109472</v>
      </c>
      <c r="P31" s="232">
        <v>158951</v>
      </c>
      <c r="Q31" s="228">
        <v>3450611.9144015647</v>
      </c>
      <c r="R31" s="232">
        <v>3134657</v>
      </c>
      <c r="S31" s="228">
        <v>18786276</v>
      </c>
      <c r="T31" s="232">
        <v>28918343</v>
      </c>
      <c r="U31" s="228">
        <v>10132067</v>
      </c>
      <c r="V31" s="230" t="s">
        <v>343</v>
      </c>
      <c r="W31" s="237" t="s">
        <v>34</v>
      </c>
      <c r="X31" s="236" t="s">
        <v>381</v>
      </c>
    </row>
    <row r="32" spans="1:24" ht="28.5" customHeight="1">
      <c r="A32" s="226" t="s">
        <v>35</v>
      </c>
      <c r="B32" s="227" t="s">
        <v>382</v>
      </c>
      <c r="C32" s="228">
        <v>8068851.72631973</v>
      </c>
      <c r="D32" s="229" t="s">
        <v>343</v>
      </c>
      <c r="E32" s="228">
        <v>3563294.172317581</v>
      </c>
      <c r="F32" s="232">
        <v>9982132.127458844</v>
      </c>
      <c r="G32" s="228">
        <v>11019.707</v>
      </c>
      <c r="H32" s="232">
        <v>1762784.2940000002</v>
      </c>
      <c r="I32" s="228">
        <v>3040053.8276803354</v>
      </c>
      <c r="J32" s="230" t="s">
        <v>343</v>
      </c>
      <c r="K32" s="228">
        <v>25521</v>
      </c>
      <c r="L32" s="232">
        <v>882076</v>
      </c>
      <c r="M32" s="233">
        <v>186496.2140897934</v>
      </c>
      <c r="N32" s="232">
        <v>2826068</v>
      </c>
      <c r="O32" s="228">
        <v>60106.99962991783</v>
      </c>
      <c r="P32" s="232">
        <v>971549.1545231836</v>
      </c>
      <c r="Q32" s="228">
        <v>4100236.844522583</v>
      </c>
      <c r="R32" s="232">
        <v>4003959.9155779127</v>
      </c>
      <c r="S32" s="228">
        <v>19055580.49155994</v>
      </c>
      <c r="T32" s="232">
        <v>20428569.491559938</v>
      </c>
      <c r="U32" s="228">
        <v>1372989</v>
      </c>
      <c r="V32" s="230" t="s">
        <v>343</v>
      </c>
      <c r="W32" s="237" t="s">
        <v>35</v>
      </c>
      <c r="X32" s="236" t="s">
        <v>383</v>
      </c>
    </row>
    <row r="33" spans="1:24" ht="28.5" customHeight="1">
      <c r="A33" s="226" t="s">
        <v>36</v>
      </c>
      <c r="B33" s="227" t="s">
        <v>11</v>
      </c>
      <c r="C33" s="228">
        <v>15557494</v>
      </c>
      <c r="D33" s="229" t="s">
        <v>343</v>
      </c>
      <c r="E33" s="231" t="s">
        <v>343</v>
      </c>
      <c r="F33" s="230" t="s">
        <v>343</v>
      </c>
      <c r="G33" s="231" t="s">
        <v>343</v>
      </c>
      <c r="H33" s="230" t="s">
        <v>343</v>
      </c>
      <c r="I33" s="231" t="s">
        <v>343</v>
      </c>
      <c r="J33" s="230" t="s">
        <v>343</v>
      </c>
      <c r="K33" s="231" t="s">
        <v>343</v>
      </c>
      <c r="L33" s="230" t="s">
        <v>343</v>
      </c>
      <c r="M33" s="238" t="s">
        <v>343</v>
      </c>
      <c r="N33" s="230" t="s">
        <v>343</v>
      </c>
      <c r="O33" s="231" t="s">
        <v>343</v>
      </c>
      <c r="P33" s="232">
        <v>15557494</v>
      </c>
      <c r="Q33" s="231" t="s">
        <v>343</v>
      </c>
      <c r="R33" s="230" t="s">
        <v>343</v>
      </c>
      <c r="S33" s="228">
        <v>15557494</v>
      </c>
      <c r="T33" s="232">
        <v>15557494</v>
      </c>
      <c r="U33" s="231" t="s">
        <v>343</v>
      </c>
      <c r="V33" s="230" t="s">
        <v>343</v>
      </c>
      <c r="W33" s="237" t="s">
        <v>36</v>
      </c>
      <c r="X33" s="236" t="s">
        <v>384</v>
      </c>
    </row>
    <row r="34" spans="1:24" ht="28.5" customHeight="1">
      <c r="A34" s="226" t="s">
        <v>37</v>
      </c>
      <c r="B34" s="227" t="s">
        <v>385</v>
      </c>
      <c r="C34" s="228">
        <v>2679289</v>
      </c>
      <c r="D34" s="229" t="s">
        <v>343</v>
      </c>
      <c r="E34" s="231" t="s">
        <v>343</v>
      </c>
      <c r="F34" s="230" t="s">
        <v>343</v>
      </c>
      <c r="G34" s="231" t="s">
        <v>343</v>
      </c>
      <c r="H34" s="230" t="s">
        <v>343</v>
      </c>
      <c r="I34" s="231" t="s">
        <v>343</v>
      </c>
      <c r="J34" s="230" t="s">
        <v>343</v>
      </c>
      <c r="K34" s="231" t="s">
        <v>343</v>
      </c>
      <c r="L34" s="230" t="s">
        <v>343</v>
      </c>
      <c r="M34" s="238" t="s">
        <v>343</v>
      </c>
      <c r="N34" s="230" t="s">
        <v>343</v>
      </c>
      <c r="O34" s="231" t="s">
        <v>343</v>
      </c>
      <c r="P34" s="232">
        <v>2679289</v>
      </c>
      <c r="Q34" s="231" t="s">
        <v>343</v>
      </c>
      <c r="R34" s="230" t="s">
        <v>343</v>
      </c>
      <c r="S34" s="228">
        <v>2679289</v>
      </c>
      <c r="T34" s="232">
        <v>2679289</v>
      </c>
      <c r="U34" s="231" t="s">
        <v>343</v>
      </c>
      <c r="V34" s="230" t="s">
        <v>343</v>
      </c>
      <c r="W34" s="237" t="s">
        <v>37</v>
      </c>
      <c r="X34" s="236" t="s">
        <v>386</v>
      </c>
    </row>
    <row r="35" spans="1:24" ht="28.5" customHeight="1">
      <c r="A35" s="226" t="s">
        <v>38</v>
      </c>
      <c r="B35" s="227" t="s">
        <v>387</v>
      </c>
      <c r="C35" s="228">
        <v>3070609.614505425</v>
      </c>
      <c r="D35" s="239">
        <v>559339.4781712284</v>
      </c>
      <c r="E35" s="228">
        <v>10210210.30301953</v>
      </c>
      <c r="F35" s="232">
        <v>11372467.752119882</v>
      </c>
      <c r="G35" s="228">
        <v>176587.056</v>
      </c>
      <c r="H35" s="232">
        <v>345907.3</v>
      </c>
      <c r="I35" s="231" t="s">
        <v>343</v>
      </c>
      <c r="J35" s="230" t="s">
        <v>343</v>
      </c>
      <c r="K35" s="231" t="s">
        <v>343</v>
      </c>
      <c r="L35" s="230" t="s">
        <v>343</v>
      </c>
      <c r="M35" s="238" t="s">
        <v>343</v>
      </c>
      <c r="N35" s="230" t="s">
        <v>343</v>
      </c>
      <c r="O35" s="231" t="s">
        <v>343</v>
      </c>
      <c r="P35" s="230" t="s">
        <v>343</v>
      </c>
      <c r="Q35" s="231" t="s">
        <v>343</v>
      </c>
      <c r="R35" s="230" t="s">
        <v>343</v>
      </c>
      <c r="S35" s="228">
        <v>13457406.973524954</v>
      </c>
      <c r="T35" s="232">
        <v>12277714.53029111</v>
      </c>
      <c r="U35" s="228">
        <v>3516723.492450034</v>
      </c>
      <c r="V35" s="232">
        <v>4696415.935683878</v>
      </c>
      <c r="W35" s="237" t="s">
        <v>38</v>
      </c>
      <c r="X35" s="236" t="s">
        <v>388</v>
      </c>
    </row>
    <row r="36" spans="1:24" ht="28.5" customHeight="1">
      <c r="A36" s="226" t="s">
        <v>42</v>
      </c>
      <c r="B36" s="227" t="s">
        <v>389</v>
      </c>
      <c r="C36" s="228">
        <v>1623976.3416826983</v>
      </c>
      <c r="D36" s="229" t="s">
        <v>343</v>
      </c>
      <c r="E36" s="228">
        <v>6121162.692648304</v>
      </c>
      <c r="F36" s="230" t="s">
        <v>343</v>
      </c>
      <c r="G36" s="228">
        <v>11474.984</v>
      </c>
      <c r="H36" s="230" t="s">
        <v>343</v>
      </c>
      <c r="I36" s="231" t="s">
        <v>343</v>
      </c>
      <c r="J36" s="230" t="s">
        <v>343</v>
      </c>
      <c r="K36" s="231" t="s">
        <v>343</v>
      </c>
      <c r="L36" s="230" t="s">
        <v>343</v>
      </c>
      <c r="M36" s="233">
        <v>205342.295</v>
      </c>
      <c r="N36" s="230" t="s">
        <v>343</v>
      </c>
      <c r="O36" s="228">
        <v>34350.821416823805</v>
      </c>
      <c r="P36" s="230" t="s">
        <v>343</v>
      </c>
      <c r="Q36" s="228">
        <v>294413.31168307055</v>
      </c>
      <c r="R36" s="230" t="s">
        <v>343</v>
      </c>
      <c r="S36" s="228">
        <v>8290720.446430897</v>
      </c>
      <c r="T36" s="230" t="s">
        <v>343</v>
      </c>
      <c r="U36" s="231" t="s">
        <v>343</v>
      </c>
      <c r="V36" s="232">
        <v>8290720.446430896</v>
      </c>
      <c r="W36" s="237" t="s">
        <v>42</v>
      </c>
      <c r="X36" s="236" t="s">
        <v>390</v>
      </c>
    </row>
    <row r="37" spans="1:24" ht="28.5" customHeight="1">
      <c r="A37" s="226" t="s">
        <v>43</v>
      </c>
      <c r="B37" s="240" t="s">
        <v>391</v>
      </c>
      <c r="C37" s="228">
        <v>2602920.501126737</v>
      </c>
      <c r="D37" s="229" t="s">
        <v>343</v>
      </c>
      <c r="E37" s="228">
        <v>101410.34315720692</v>
      </c>
      <c r="F37" s="232">
        <v>100109</v>
      </c>
      <c r="G37" s="228">
        <v>473.796</v>
      </c>
      <c r="H37" s="230" t="s">
        <v>343</v>
      </c>
      <c r="I37" s="231" t="s">
        <v>343</v>
      </c>
      <c r="J37" s="230" t="s">
        <v>343</v>
      </c>
      <c r="K37" s="231" t="s">
        <v>343</v>
      </c>
      <c r="L37" s="230" t="s">
        <v>343</v>
      </c>
      <c r="M37" s="233">
        <v>1321510.8399999999</v>
      </c>
      <c r="N37" s="232">
        <v>59282</v>
      </c>
      <c r="O37" s="228">
        <v>10413320.9418241</v>
      </c>
      <c r="P37" s="230" t="s">
        <v>343</v>
      </c>
      <c r="Q37" s="228">
        <v>909765.6979943592</v>
      </c>
      <c r="R37" s="232">
        <v>3432.120102403747</v>
      </c>
      <c r="S37" s="228">
        <v>15349402.120102404</v>
      </c>
      <c r="T37" s="232">
        <v>162823.12010240374</v>
      </c>
      <c r="U37" s="228">
        <v>125484</v>
      </c>
      <c r="V37" s="232">
        <v>15312063</v>
      </c>
      <c r="W37" s="237" t="s">
        <v>43</v>
      </c>
      <c r="X37" s="236" t="s">
        <v>392</v>
      </c>
    </row>
    <row r="38" spans="1:24" ht="28.5" customHeight="1">
      <c r="A38" s="226" t="s">
        <v>55</v>
      </c>
      <c r="B38" s="240" t="s">
        <v>393</v>
      </c>
      <c r="C38" s="231" t="s">
        <v>343</v>
      </c>
      <c r="D38" s="229" t="s">
        <v>343</v>
      </c>
      <c r="E38" s="231" t="s">
        <v>343</v>
      </c>
      <c r="F38" s="230" t="s">
        <v>343</v>
      </c>
      <c r="G38" s="231" t="s">
        <v>343</v>
      </c>
      <c r="H38" s="230" t="s">
        <v>343</v>
      </c>
      <c r="I38" s="231" t="s">
        <v>343</v>
      </c>
      <c r="J38" s="230" t="s">
        <v>343</v>
      </c>
      <c r="K38" s="228">
        <v>13393692</v>
      </c>
      <c r="L38" s="230" t="s">
        <v>343</v>
      </c>
      <c r="M38" s="238" t="s">
        <v>343</v>
      </c>
      <c r="N38" s="230" t="s">
        <v>343</v>
      </c>
      <c r="O38" s="231" t="s">
        <v>343</v>
      </c>
      <c r="P38" s="230" t="s">
        <v>343</v>
      </c>
      <c r="Q38" s="231" t="s">
        <v>343</v>
      </c>
      <c r="R38" s="230" t="s">
        <v>343</v>
      </c>
      <c r="S38" s="228">
        <v>13393692</v>
      </c>
      <c r="T38" s="230" t="s">
        <v>343</v>
      </c>
      <c r="U38" s="231" t="s">
        <v>343</v>
      </c>
      <c r="V38" s="232">
        <v>13393692</v>
      </c>
      <c r="W38" s="237" t="s">
        <v>55</v>
      </c>
      <c r="X38" s="236" t="s">
        <v>394</v>
      </c>
    </row>
    <row r="39" spans="1:24" s="15" customFormat="1" ht="28.5" customHeight="1">
      <c r="A39" s="226" t="s">
        <v>57</v>
      </c>
      <c r="B39" s="227" t="s">
        <v>395</v>
      </c>
      <c r="C39" s="228">
        <v>2979527.8268241184</v>
      </c>
      <c r="D39" s="229" t="s">
        <v>343</v>
      </c>
      <c r="E39" s="228">
        <v>478809.5160103161</v>
      </c>
      <c r="F39" s="230" t="s">
        <v>343</v>
      </c>
      <c r="G39" s="231" t="s">
        <v>343</v>
      </c>
      <c r="H39" s="232">
        <v>2603.8310000000056</v>
      </c>
      <c r="I39" s="228" t="s">
        <v>343</v>
      </c>
      <c r="J39" s="232">
        <v>71202.22310278635</v>
      </c>
      <c r="K39" s="231" t="s">
        <v>343</v>
      </c>
      <c r="L39" s="232">
        <v>586951.3610991891</v>
      </c>
      <c r="M39" s="233">
        <v>830721</v>
      </c>
      <c r="N39" s="230" t="s">
        <v>343</v>
      </c>
      <c r="O39" s="231" t="s">
        <v>343</v>
      </c>
      <c r="P39" s="232">
        <v>2335777.7722170968</v>
      </c>
      <c r="Q39" s="231" t="s">
        <v>343</v>
      </c>
      <c r="R39" s="232">
        <v>528448.2480850779</v>
      </c>
      <c r="S39" s="228">
        <v>4289058.3428344345</v>
      </c>
      <c r="T39" s="232">
        <v>3524983.43550415</v>
      </c>
      <c r="U39" s="231" t="s">
        <v>343</v>
      </c>
      <c r="V39" s="232">
        <v>764074.9073302844</v>
      </c>
      <c r="W39" s="237" t="s">
        <v>57</v>
      </c>
      <c r="X39" s="236" t="s">
        <v>396</v>
      </c>
    </row>
    <row r="40" spans="1:24" s="52" customFormat="1" ht="28.5" customHeight="1" thickBot="1">
      <c r="A40" s="241" t="s">
        <v>397</v>
      </c>
      <c r="B40" s="242"/>
      <c r="C40" s="243">
        <v>78813445.94491398</v>
      </c>
      <c r="D40" s="244">
        <v>14072880.243352715</v>
      </c>
      <c r="E40" s="243">
        <v>30387854.748695888</v>
      </c>
      <c r="F40" s="245">
        <v>58430434.67583984</v>
      </c>
      <c r="G40" s="243">
        <v>395118.25125236437</v>
      </c>
      <c r="H40" s="245">
        <v>3917204.749</v>
      </c>
      <c r="I40" s="243">
        <v>5241519.033516024</v>
      </c>
      <c r="J40" s="245">
        <v>7184337.77129067</v>
      </c>
      <c r="K40" s="243">
        <v>14212890</v>
      </c>
      <c r="L40" s="245">
        <v>14218850.36109919</v>
      </c>
      <c r="M40" s="246">
        <v>48887712.22983615</v>
      </c>
      <c r="N40" s="245">
        <v>48917005.601</v>
      </c>
      <c r="O40" s="243">
        <v>20375694.12612381</v>
      </c>
      <c r="P40" s="245">
        <v>21724471.899333693</v>
      </c>
      <c r="Q40" s="243">
        <v>12035074.754856983</v>
      </c>
      <c r="R40" s="245">
        <v>12011035.063895343</v>
      </c>
      <c r="S40" s="243">
        <v>210349309.08919525</v>
      </c>
      <c r="T40" s="245">
        <v>180476220.36481145</v>
      </c>
      <c r="U40" s="243">
        <v>21020214.949840497</v>
      </c>
      <c r="V40" s="245">
        <v>50893303.67422426</v>
      </c>
      <c r="W40" s="247"/>
      <c r="X40" s="248" t="s">
        <v>398</v>
      </c>
    </row>
    <row r="41" ht="15" customHeight="1" thickTop="1">
      <c r="K41" s="15"/>
    </row>
  </sheetData>
  <sheetProtection/>
  <mergeCells count="13">
    <mergeCell ref="I10:J10"/>
    <mergeCell ref="M10:N10"/>
    <mergeCell ref="O10:P10"/>
    <mergeCell ref="S10:T10"/>
    <mergeCell ref="U10:V10"/>
    <mergeCell ref="W10:X10"/>
    <mergeCell ref="E7:H7"/>
    <mergeCell ref="K7:R7"/>
    <mergeCell ref="E8:H8"/>
    <mergeCell ref="K8:R8"/>
    <mergeCell ref="G9:H9"/>
    <mergeCell ref="M9:N9"/>
    <mergeCell ref="O9:P9"/>
  </mergeCells>
  <printOptions horizontalCentered="1"/>
  <pageMargins left="0.3937007874015748" right="0.3937007874015748" top="0.7874015748031497" bottom="0.5905511811023623" header="0.5905511811023623" footer="0.984251968503937"/>
  <pageSetup horizontalDpi="600" verticalDpi="600" orientation="portrait" paperSize="9" scale="60" r:id="rId1"/>
  <colBreaks count="1" manualBreakCount="1">
    <brk id="12" max="37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X41"/>
  <sheetViews>
    <sheetView showGridLines="0" tabSelected="1" zoomScale="60" zoomScaleNormal="60" zoomScaleSheetLayoutView="74" zoomScalePageLayoutView="0" workbookViewId="0" topLeftCell="A4">
      <selection activeCell="F20" sqref="F20"/>
    </sheetView>
  </sheetViews>
  <sheetFormatPr defaultColWidth="9" defaultRowHeight="15"/>
  <cols>
    <col min="1" max="1" width="3.09765625" style="12" customWidth="1"/>
    <col min="2" max="2" width="22.19921875" style="11" customWidth="1"/>
    <col min="3" max="6" width="11.8984375" style="2" bestFit="1" customWidth="1"/>
    <col min="7" max="10" width="10.19921875" style="2" customWidth="1"/>
    <col min="11" max="11" width="11.8984375" style="2" bestFit="1" customWidth="1"/>
    <col min="12" max="12" width="10.8984375" style="2" customWidth="1"/>
    <col min="13" max="14" width="11" style="15" customWidth="1"/>
    <col min="15" max="16" width="11.19921875" style="15" customWidth="1"/>
    <col min="17" max="18" width="11.296875" style="15" bestFit="1" customWidth="1"/>
    <col min="19" max="19" width="11.796875" style="2" customWidth="1"/>
    <col min="20" max="20" width="12" style="2" customWidth="1"/>
    <col min="21" max="22" width="11.09765625" style="2" customWidth="1"/>
    <col min="23" max="23" width="3.3984375" style="36" customWidth="1"/>
    <col min="24" max="24" width="29.796875" style="2" customWidth="1"/>
    <col min="25" max="16384" width="9" style="2" customWidth="1"/>
  </cols>
  <sheetData>
    <row r="1" spans="1:24" ht="33" customHeight="1">
      <c r="A1" s="152"/>
      <c r="B1" s="153"/>
      <c r="C1" s="153"/>
      <c r="D1" s="153"/>
      <c r="E1" s="153"/>
      <c r="F1" s="153"/>
      <c r="G1" s="153"/>
      <c r="H1" s="153"/>
      <c r="I1" s="153"/>
      <c r="J1" s="154"/>
      <c r="K1" s="154"/>
      <c r="L1" s="155"/>
      <c r="M1" s="156"/>
      <c r="N1" s="157"/>
      <c r="O1" s="157"/>
      <c r="P1" s="157"/>
      <c r="Q1" s="157"/>
      <c r="R1" s="157"/>
      <c r="S1" s="153"/>
      <c r="T1" s="153"/>
      <c r="U1" s="153"/>
      <c r="V1" s="153"/>
      <c r="W1" s="158"/>
      <c r="X1" s="153"/>
    </row>
    <row r="2" spans="1:24" s="25" customFormat="1" ht="33" customHeight="1">
      <c r="A2" s="159"/>
      <c r="B2" s="157"/>
      <c r="C2" s="157"/>
      <c r="D2" s="157"/>
      <c r="E2" s="157"/>
      <c r="F2" s="157"/>
      <c r="G2" s="157"/>
      <c r="H2" s="157"/>
      <c r="I2" s="157"/>
      <c r="J2" s="159"/>
      <c r="K2" s="159"/>
      <c r="L2" s="160"/>
      <c r="M2" s="161"/>
      <c r="N2" s="157"/>
      <c r="O2" s="157"/>
      <c r="P2" s="157"/>
      <c r="Q2" s="157"/>
      <c r="R2" s="157"/>
      <c r="S2" s="157"/>
      <c r="T2" s="157"/>
      <c r="U2" s="157"/>
      <c r="V2" s="157"/>
      <c r="W2" s="162"/>
      <c r="X2" s="157"/>
    </row>
    <row r="3" spans="1:24" s="42" customFormat="1" ht="33" customHeight="1">
      <c r="A3" s="163"/>
      <c r="B3" s="164"/>
      <c r="C3" s="164"/>
      <c r="D3" s="164"/>
      <c r="E3" s="164"/>
      <c r="F3" s="164"/>
      <c r="G3" s="164"/>
      <c r="H3" s="164"/>
      <c r="I3" s="164"/>
      <c r="J3" s="163"/>
      <c r="K3" s="163"/>
      <c r="L3" s="165" t="s">
        <v>328</v>
      </c>
      <c r="M3" s="166" t="s">
        <v>59</v>
      </c>
      <c r="N3" s="167"/>
      <c r="O3" s="167"/>
      <c r="P3" s="167"/>
      <c r="Q3" s="167"/>
      <c r="R3" s="167"/>
      <c r="S3" s="164"/>
      <c r="T3" s="164"/>
      <c r="U3" s="164"/>
      <c r="V3" s="164"/>
      <c r="W3" s="168"/>
      <c r="X3" s="164"/>
    </row>
    <row r="4" spans="1:24" ht="33" customHeight="1">
      <c r="A4" s="152"/>
      <c r="B4" s="169"/>
      <c r="C4" s="169"/>
      <c r="D4" s="169"/>
      <c r="E4" s="169"/>
      <c r="F4" s="169"/>
      <c r="G4" s="169"/>
      <c r="H4" s="169"/>
      <c r="I4" s="170"/>
      <c r="J4" s="171"/>
      <c r="K4" s="171"/>
      <c r="L4" s="170" t="s">
        <v>73</v>
      </c>
      <c r="M4" s="172" t="s">
        <v>329</v>
      </c>
      <c r="N4" s="169"/>
      <c r="O4" s="169"/>
      <c r="P4" s="169"/>
      <c r="Q4" s="169"/>
      <c r="R4" s="169"/>
      <c r="S4" s="169"/>
      <c r="T4" s="169"/>
      <c r="U4" s="169"/>
      <c r="V4" s="169"/>
      <c r="W4" s="162"/>
      <c r="X4" s="169"/>
    </row>
    <row r="5" spans="1:24" ht="22.5" customHeight="1">
      <c r="A5" s="173"/>
      <c r="B5" s="174"/>
      <c r="C5" s="175"/>
      <c r="D5" s="175"/>
      <c r="E5" s="175"/>
      <c r="F5" s="175"/>
      <c r="G5" s="175"/>
      <c r="H5" s="175"/>
      <c r="I5" s="175"/>
      <c r="J5" s="154"/>
      <c r="K5" s="176"/>
      <c r="L5" s="176"/>
      <c r="M5" s="177"/>
      <c r="N5" s="178"/>
      <c r="O5" s="178"/>
      <c r="P5" s="178"/>
      <c r="Q5" s="178"/>
      <c r="R5" s="178"/>
      <c r="S5" s="175"/>
      <c r="T5" s="179"/>
      <c r="U5" s="175"/>
      <c r="V5" s="179"/>
      <c r="W5" s="180"/>
      <c r="X5" s="181" t="s">
        <v>0</v>
      </c>
    </row>
    <row r="6" spans="1:24" ht="22.5" customHeight="1" thickBot="1">
      <c r="A6" s="182"/>
      <c r="B6" s="174"/>
      <c r="C6" s="175"/>
      <c r="D6" s="175"/>
      <c r="E6" s="175"/>
      <c r="F6" s="175"/>
      <c r="G6" s="175"/>
      <c r="H6" s="178"/>
      <c r="I6" s="175"/>
      <c r="J6" s="175"/>
      <c r="K6" s="175"/>
      <c r="L6" s="175"/>
      <c r="M6" s="178"/>
      <c r="N6" s="178"/>
      <c r="O6" s="178"/>
      <c r="P6" s="178"/>
      <c r="Q6" s="178"/>
      <c r="R6" s="178"/>
      <c r="S6" s="175"/>
      <c r="T6" s="183"/>
      <c r="U6" s="175"/>
      <c r="V6" s="183"/>
      <c r="W6" s="180"/>
      <c r="X6" s="184" t="s">
        <v>70</v>
      </c>
    </row>
    <row r="7" spans="1:24" s="77" customFormat="1" ht="21" customHeight="1" thickTop="1">
      <c r="A7" s="185"/>
      <c r="B7" s="186"/>
      <c r="C7" s="187" t="s">
        <v>23</v>
      </c>
      <c r="D7" s="188"/>
      <c r="E7" s="266" t="s">
        <v>192</v>
      </c>
      <c r="F7" s="267"/>
      <c r="G7" s="267"/>
      <c r="H7" s="268"/>
      <c r="I7" s="187"/>
      <c r="J7" s="188"/>
      <c r="K7" s="266" t="s">
        <v>193</v>
      </c>
      <c r="L7" s="267"/>
      <c r="M7" s="267"/>
      <c r="N7" s="267"/>
      <c r="O7" s="267"/>
      <c r="P7" s="267"/>
      <c r="Q7" s="267"/>
      <c r="R7" s="268"/>
      <c r="S7" s="187"/>
      <c r="T7" s="188"/>
      <c r="U7" s="189"/>
      <c r="V7" s="188"/>
      <c r="W7" s="190"/>
      <c r="X7" s="191"/>
    </row>
    <row r="8" spans="1:24" s="86" customFormat="1" ht="22.5" customHeight="1" thickBot="1">
      <c r="A8" s="192"/>
      <c r="B8" s="193"/>
      <c r="C8" s="194" t="s">
        <v>24</v>
      </c>
      <c r="D8" s="195"/>
      <c r="E8" s="269" t="s">
        <v>25</v>
      </c>
      <c r="F8" s="270"/>
      <c r="G8" s="270"/>
      <c r="H8" s="271"/>
      <c r="I8" s="196" t="s">
        <v>65</v>
      </c>
      <c r="J8" s="197"/>
      <c r="K8" s="269" t="s">
        <v>83</v>
      </c>
      <c r="L8" s="270"/>
      <c r="M8" s="270"/>
      <c r="N8" s="270"/>
      <c r="O8" s="270"/>
      <c r="P8" s="270"/>
      <c r="Q8" s="270"/>
      <c r="R8" s="271"/>
      <c r="S8" s="198" t="s">
        <v>84</v>
      </c>
      <c r="T8" s="197"/>
      <c r="U8" s="199" t="s">
        <v>85</v>
      </c>
      <c r="V8" s="197"/>
      <c r="W8" s="200"/>
      <c r="X8" s="201"/>
    </row>
    <row r="9" spans="1:24" s="92" customFormat="1" ht="18.75" customHeight="1">
      <c r="A9" s="192"/>
      <c r="B9" s="193"/>
      <c r="C9" s="194" t="s">
        <v>75</v>
      </c>
      <c r="D9" s="195"/>
      <c r="E9" s="196" t="s">
        <v>89</v>
      </c>
      <c r="F9" s="202"/>
      <c r="G9" s="272" t="s">
        <v>90</v>
      </c>
      <c r="H9" s="273"/>
      <c r="I9" s="194"/>
      <c r="J9" s="203"/>
      <c r="K9" s="204" t="s">
        <v>91</v>
      </c>
      <c r="L9" s="202"/>
      <c r="M9" s="274" t="s">
        <v>312</v>
      </c>
      <c r="N9" s="275"/>
      <c r="O9" s="276" t="s">
        <v>44</v>
      </c>
      <c r="P9" s="275"/>
      <c r="Q9" s="205" t="s">
        <v>323</v>
      </c>
      <c r="R9" s="195"/>
      <c r="S9" s="198" t="s">
        <v>66</v>
      </c>
      <c r="T9" s="203"/>
      <c r="U9" s="199" t="s">
        <v>86</v>
      </c>
      <c r="V9" s="203"/>
      <c r="W9" s="206"/>
      <c r="X9" s="207"/>
    </row>
    <row r="10" spans="1:24" s="86" customFormat="1" ht="33.75" customHeight="1" thickBot="1">
      <c r="A10" s="208" t="s">
        <v>39</v>
      </c>
      <c r="B10" s="203"/>
      <c r="C10" s="209" t="s">
        <v>76</v>
      </c>
      <c r="D10" s="210"/>
      <c r="E10" s="209" t="s">
        <v>344</v>
      </c>
      <c r="F10" s="210"/>
      <c r="G10" s="211" t="s">
        <v>77</v>
      </c>
      <c r="H10" s="210"/>
      <c r="I10" s="281" t="s">
        <v>67</v>
      </c>
      <c r="J10" s="282"/>
      <c r="K10" s="209" t="s">
        <v>68</v>
      </c>
      <c r="L10" s="210"/>
      <c r="M10" s="283" t="s">
        <v>313</v>
      </c>
      <c r="N10" s="278"/>
      <c r="O10" s="277" t="s">
        <v>78</v>
      </c>
      <c r="P10" s="278"/>
      <c r="Q10" s="212" t="s">
        <v>79</v>
      </c>
      <c r="R10" s="210"/>
      <c r="S10" s="269" t="s">
        <v>80</v>
      </c>
      <c r="T10" s="271"/>
      <c r="U10" s="270" t="s">
        <v>81</v>
      </c>
      <c r="V10" s="271"/>
      <c r="W10" s="279" t="s">
        <v>26</v>
      </c>
      <c r="X10" s="280"/>
    </row>
    <row r="11" spans="1:24" s="92" customFormat="1" ht="21.75" customHeight="1">
      <c r="A11" s="213"/>
      <c r="B11" s="203"/>
      <c r="C11" s="214" t="s">
        <v>87</v>
      </c>
      <c r="D11" s="215" t="s">
        <v>88</v>
      </c>
      <c r="E11" s="214" t="s">
        <v>87</v>
      </c>
      <c r="F11" s="216" t="s">
        <v>88</v>
      </c>
      <c r="G11" s="214" t="s">
        <v>87</v>
      </c>
      <c r="H11" s="216" t="s">
        <v>88</v>
      </c>
      <c r="I11" s="214" t="s">
        <v>87</v>
      </c>
      <c r="J11" s="216" t="s">
        <v>88</v>
      </c>
      <c r="K11" s="214" t="s">
        <v>87</v>
      </c>
      <c r="L11" s="216" t="s">
        <v>88</v>
      </c>
      <c r="M11" s="217" t="s">
        <v>87</v>
      </c>
      <c r="N11" s="216" t="s">
        <v>88</v>
      </c>
      <c r="O11" s="214" t="s">
        <v>87</v>
      </c>
      <c r="P11" s="216" t="s">
        <v>88</v>
      </c>
      <c r="Q11" s="214" t="s">
        <v>87</v>
      </c>
      <c r="R11" s="216" t="s">
        <v>88</v>
      </c>
      <c r="S11" s="214" t="s">
        <v>87</v>
      </c>
      <c r="T11" s="216" t="s">
        <v>88</v>
      </c>
      <c r="U11" s="214" t="s">
        <v>87</v>
      </c>
      <c r="V11" s="216" t="s">
        <v>88</v>
      </c>
      <c r="W11" s="206"/>
      <c r="X11" s="207"/>
    </row>
    <row r="12" spans="1:24" s="108" customFormat="1" ht="36.75" customHeight="1" thickBot="1">
      <c r="A12" s="218"/>
      <c r="B12" s="219"/>
      <c r="C12" s="220" t="s">
        <v>41</v>
      </c>
      <c r="D12" s="221" t="s">
        <v>40</v>
      </c>
      <c r="E12" s="220" t="s">
        <v>41</v>
      </c>
      <c r="F12" s="222" t="s">
        <v>40</v>
      </c>
      <c r="G12" s="220" t="s">
        <v>41</v>
      </c>
      <c r="H12" s="222" t="s">
        <v>40</v>
      </c>
      <c r="I12" s="220" t="s">
        <v>41</v>
      </c>
      <c r="J12" s="222" t="s">
        <v>40</v>
      </c>
      <c r="K12" s="220" t="s">
        <v>41</v>
      </c>
      <c r="L12" s="222" t="s">
        <v>40</v>
      </c>
      <c r="M12" s="223" t="s">
        <v>41</v>
      </c>
      <c r="N12" s="222" t="s">
        <v>40</v>
      </c>
      <c r="O12" s="220" t="s">
        <v>41</v>
      </c>
      <c r="P12" s="222" t="s">
        <v>40</v>
      </c>
      <c r="Q12" s="220" t="s">
        <v>41</v>
      </c>
      <c r="R12" s="222" t="s">
        <v>40</v>
      </c>
      <c r="S12" s="220" t="s">
        <v>41</v>
      </c>
      <c r="T12" s="222" t="s">
        <v>40</v>
      </c>
      <c r="U12" s="220" t="s">
        <v>41</v>
      </c>
      <c r="V12" s="222" t="s">
        <v>40</v>
      </c>
      <c r="W12" s="224"/>
      <c r="X12" s="225"/>
    </row>
    <row r="13" spans="1:24" ht="28.5" customHeight="1" thickTop="1">
      <c r="A13" s="226" t="s">
        <v>4</v>
      </c>
      <c r="B13" s="227" t="s">
        <v>10</v>
      </c>
      <c r="C13" s="228">
        <v>1365875.5062664915</v>
      </c>
      <c r="D13" s="229" t="s">
        <v>343</v>
      </c>
      <c r="E13" s="228">
        <v>196592.47420271017</v>
      </c>
      <c r="F13" s="230" t="s">
        <v>343</v>
      </c>
      <c r="G13" s="228">
        <v>463</v>
      </c>
      <c r="H13" s="230" t="s">
        <v>343</v>
      </c>
      <c r="I13" s="228">
        <v>85.029</v>
      </c>
      <c r="J13" s="230" t="s">
        <v>343</v>
      </c>
      <c r="K13" s="231" t="s">
        <v>343</v>
      </c>
      <c r="L13" s="232">
        <v>1804398</v>
      </c>
      <c r="M13" s="233">
        <v>238983</v>
      </c>
      <c r="N13" s="230" t="s">
        <v>343</v>
      </c>
      <c r="O13" s="228">
        <v>542.1410183792318</v>
      </c>
      <c r="P13" s="230" t="s">
        <v>343</v>
      </c>
      <c r="Q13" s="228">
        <v>1856.8495124190922</v>
      </c>
      <c r="R13" s="230" t="s">
        <v>343</v>
      </c>
      <c r="S13" s="228">
        <v>1804398.0000000002</v>
      </c>
      <c r="T13" s="234">
        <v>1804398</v>
      </c>
      <c r="U13" s="231" t="s">
        <v>343</v>
      </c>
      <c r="V13" s="230" t="s">
        <v>343</v>
      </c>
      <c r="W13" s="235" t="s">
        <v>4</v>
      </c>
      <c r="X13" s="236" t="s">
        <v>352</v>
      </c>
    </row>
    <row r="14" spans="1:24" ht="28.5" customHeight="1">
      <c r="A14" s="226" t="s">
        <v>5</v>
      </c>
      <c r="B14" s="227" t="s">
        <v>353</v>
      </c>
      <c r="C14" s="228">
        <v>12218986.080264319</v>
      </c>
      <c r="D14" s="229" t="s">
        <v>343</v>
      </c>
      <c r="E14" s="228">
        <v>2604005.02253927</v>
      </c>
      <c r="F14" s="230" t="s">
        <v>343</v>
      </c>
      <c r="G14" s="228">
        <v>19169</v>
      </c>
      <c r="H14" s="230" t="s">
        <v>343</v>
      </c>
      <c r="I14" s="231" t="s">
        <v>343</v>
      </c>
      <c r="J14" s="230" t="s">
        <v>343</v>
      </c>
      <c r="K14" s="231" t="s">
        <v>343</v>
      </c>
      <c r="L14" s="230" t="s">
        <v>343</v>
      </c>
      <c r="M14" s="233">
        <v>86928.471</v>
      </c>
      <c r="N14" s="232">
        <v>16108870.375</v>
      </c>
      <c r="O14" s="228">
        <v>410936.615</v>
      </c>
      <c r="P14" s="230" t="s">
        <v>343</v>
      </c>
      <c r="Q14" s="228">
        <v>597944.1861964114</v>
      </c>
      <c r="R14" s="230" t="s">
        <v>343</v>
      </c>
      <c r="S14" s="228">
        <v>15937969.375</v>
      </c>
      <c r="T14" s="232">
        <v>16108870.375</v>
      </c>
      <c r="U14" s="228">
        <v>170901</v>
      </c>
      <c r="V14" s="230" t="s">
        <v>343</v>
      </c>
      <c r="W14" s="237" t="s">
        <v>5</v>
      </c>
      <c r="X14" s="236" t="s">
        <v>354</v>
      </c>
    </row>
    <row r="15" spans="1:24" ht="28.5" customHeight="1">
      <c r="A15" s="226" t="s">
        <v>6</v>
      </c>
      <c r="B15" s="227" t="s">
        <v>355</v>
      </c>
      <c r="C15" s="228">
        <v>17442875.919810873</v>
      </c>
      <c r="D15" s="229" t="s">
        <v>343</v>
      </c>
      <c r="E15" s="228">
        <v>2884146.4592733197</v>
      </c>
      <c r="F15" s="230" t="s">
        <v>343</v>
      </c>
      <c r="G15" s="228">
        <v>108398</v>
      </c>
      <c r="H15" s="230" t="s">
        <v>343</v>
      </c>
      <c r="I15" s="231" t="s">
        <v>343</v>
      </c>
      <c r="J15" s="230" t="s">
        <v>343</v>
      </c>
      <c r="K15" s="231" t="s">
        <v>343</v>
      </c>
      <c r="L15" s="230" t="s">
        <v>343</v>
      </c>
      <c r="M15" s="233">
        <v>1017569</v>
      </c>
      <c r="N15" s="232">
        <v>26895371</v>
      </c>
      <c r="O15" s="228">
        <v>1195214.257</v>
      </c>
      <c r="P15" s="230" t="s">
        <v>343</v>
      </c>
      <c r="Q15" s="228">
        <v>804137.3639158066</v>
      </c>
      <c r="R15" s="230" t="s">
        <v>343</v>
      </c>
      <c r="S15" s="228">
        <v>23452341</v>
      </c>
      <c r="T15" s="232">
        <v>26895371</v>
      </c>
      <c r="U15" s="228">
        <v>3443030</v>
      </c>
      <c r="V15" s="230" t="s">
        <v>343</v>
      </c>
      <c r="W15" s="237" t="s">
        <v>6</v>
      </c>
      <c r="X15" s="236" t="s">
        <v>356</v>
      </c>
    </row>
    <row r="16" spans="1:24" ht="28.5" customHeight="1">
      <c r="A16" s="226" t="s">
        <v>7</v>
      </c>
      <c r="B16" s="227" t="s">
        <v>357</v>
      </c>
      <c r="C16" s="228">
        <v>2875188.227390715</v>
      </c>
      <c r="D16" s="229" t="s">
        <v>343</v>
      </c>
      <c r="E16" s="228">
        <v>1399.334609285086</v>
      </c>
      <c r="F16" s="230" t="s">
        <v>343</v>
      </c>
      <c r="G16" s="228">
        <v>189</v>
      </c>
      <c r="H16" s="230" t="s">
        <v>343</v>
      </c>
      <c r="I16" s="231" t="s">
        <v>343</v>
      </c>
      <c r="J16" s="230" t="s">
        <v>343</v>
      </c>
      <c r="K16" s="231" t="s">
        <v>343</v>
      </c>
      <c r="L16" s="230" t="s">
        <v>343</v>
      </c>
      <c r="M16" s="233">
        <v>2660606</v>
      </c>
      <c r="N16" s="230" t="s">
        <v>343</v>
      </c>
      <c r="O16" s="228">
        <v>157085.308</v>
      </c>
      <c r="P16" s="230" t="s">
        <v>343</v>
      </c>
      <c r="Q16" s="228">
        <v>61063.13</v>
      </c>
      <c r="R16" s="230" t="s">
        <v>343</v>
      </c>
      <c r="S16" s="228">
        <v>5755531</v>
      </c>
      <c r="T16" s="230" t="s">
        <v>343</v>
      </c>
      <c r="U16" s="231" t="s">
        <v>343</v>
      </c>
      <c r="V16" s="232">
        <v>5755531</v>
      </c>
      <c r="W16" s="237" t="s">
        <v>7</v>
      </c>
      <c r="X16" s="236" t="s">
        <v>358</v>
      </c>
    </row>
    <row r="17" spans="1:24" ht="28.5" customHeight="1">
      <c r="A17" s="226" t="s">
        <v>8</v>
      </c>
      <c r="B17" s="227" t="s">
        <v>12</v>
      </c>
      <c r="C17" s="231" t="s">
        <v>343</v>
      </c>
      <c r="D17" s="229" t="s">
        <v>343</v>
      </c>
      <c r="E17" s="231" t="s">
        <v>343</v>
      </c>
      <c r="F17" s="230" t="s">
        <v>343</v>
      </c>
      <c r="G17" s="231" t="s">
        <v>343</v>
      </c>
      <c r="H17" s="230" t="s">
        <v>343</v>
      </c>
      <c r="I17" s="228">
        <v>1152647.625</v>
      </c>
      <c r="J17" s="230" t="s">
        <v>343</v>
      </c>
      <c r="K17" s="231" t="s">
        <v>343</v>
      </c>
      <c r="L17" s="232">
        <v>191219</v>
      </c>
      <c r="M17" s="238" t="s">
        <v>343</v>
      </c>
      <c r="N17" s="232">
        <v>961428.625</v>
      </c>
      <c r="O17" s="231" t="s">
        <v>343</v>
      </c>
      <c r="P17" s="230" t="s">
        <v>343</v>
      </c>
      <c r="Q17" s="231" t="s">
        <v>343</v>
      </c>
      <c r="R17" s="230" t="s">
        <v>343</v>
      </c>
      <c r="S17" s="228">
        <v>1152647.625</v>
      </c>
      <c r="T17" s="232">
        <v>1152647.625</v>
      </c>
      <c r="U17" s="231" t="s">
        <v>343</v>
      </c>
      <c r="V17" s="230" t="s">
        <v>343</v>
      </c>
      <c r="W17" s="237" t="s">
        <v>8</v>
      </c>
      <c r="X17" s="236" t="s">
        <v>359</v>
      </c>
    </row>
    <row r="18" spans="1:24" ht="28.5" customHeight="1">
      <c r="A18" s="226" t="s">
        <v>9</v>
      </c>
      <c r="B18" s="227" t="s">
        <v>13</v>
      </c>
      <c r="C18" s="231" t="s">
        <v>343</v>
      </c>
      <c r="D18" s="229" t="s">
        <v>343</v>
      </c>
      <c r="E18" s="231" t="s">
        <v>343</v>
      </c>
      <c r="F18" s="230" t="s">
        <v>343</v>
      </c>
      <c r="G18" s="231" t="s">
        <v>343</v>
      </c>
      <c r="H18" s="230" t="s">
        <v>343</v>
      </c>
      <c r="I18" s="231" t="s">
        <v>343</v>
      </c>
      <c r="J18" s="230" t="s">
        <v>343</v>
      </c>
      <c r="K18" s="231" t="s">
        <v>343</v>
      </c>
      <c r="L18" s="232">
        <v>1656014</v>
      </c>
      <c r="M18" s="233">
        <v>1656014</v>
      </c>
      <c r="N18" s="230" t="s">
        <v>343</v>
      </c>
      <c r="O18" s="231" t="s">
        <v>343</v>
      </c>
      <c r="P18" s="230" t="s">
        <v>343</v>
      </c>
      <c r="Q18" s="231" t="s">
        <v>343</v>
      </c>
      <c r="R18" s="230" t="s">
        <v>343</v>
      </c>
      <c r="S18" s="228">
        <v>1656014</v>
      </c>
      <c r="T18" s="232">
        <v>1656014</v>
      </c>
      <c r="U18" s="231" t="s">
        <v>343</v>
      </c>
      <c r="V18" s="230" t="s">
        <v>343</v>
      </c>
      <c r="W18" s="237" t="s">
        <v>9</v>
      </c>
      <c r="X18" s="236" t="s">
        <v>360</v>
      </c>
    </row>
    <row r="19" spans="1:24" ht="28.5" customHeight="1">
      <c r="A19" s="226" t="s">
        <v>20</v>
      </c>
      <c r="B19" s="227" t="s">
        <v>14</v>
      </c>
      <c r="C19" s="231" t="s">
        <v>343</v>
      </c>
      <c r="D19" s="229" t="s">
        <v>343</v>
      </c>
      <c r="E19" s="231" t="s">
        <v>343</v>
      </c>
      <c r="F19" s="230" t="s">
        <v>343</v>
      </c>
      <c r="G19" s="231" t="s">
        <v>343</v>
      </c>
      <c r="H19" s="230" t="s">
        <v>343</v>
      </c>
      <c r="I19" s="231" t="s">
        <v>343</v>
      </c>
      <c r="J19" s="230" t="s">
        <v>343</v>
      </c>
      <c r="K19" s="231" t="s">
        <v>343</v>
      </c>
      <c r="L19" s="232">
        <v>2244106</v>
      </c>
      <c r="M19" s="233">
        <v>2184092</v>
      </c>
      <c r="N19" s="230" t="s">
        <v>343</v>
      </c>
      <c r="O19" s="228">
        <v>60013</v>
      </c>
      <c r="P19" s="230" t="s">
        <v>343</v>
      </c>
      <c r="Q19" s="228">
        <v>1</v>
      </c>
      <c r="R19" s="230" t="s">
        <v>343</v>
      </c>
      <c r="S19" s="228">
        <v>2244106</v>
      </c>
      <c r="T19" s="232">
        <v>2244106</v>
      </c>
      <c r="U19" s="231" t="s">
        <v>343</v>
      </c>
      <c r="V19" s="230" t="s">
        <v>343</v>
      </c>
      <c r="W19" s="237" t="s">
        <v>20</v>
      </c>
      <c r="X19" s="236" t="s">
        <v>361</v>
      </c>
    </row>
    <row r="20" spans="1:24" ht="28.5" customHeight="1">
      <c r="A20" s="226" t="s">
        <v>21</v>
      </c>
      <c r="B20" s="227" t="s">
        <v>362</v>
      </c>
      <c r="C20" s="231" t="s">
        <v>343</v>
      </c>
      <c r="D20" s="229" t="s">
        <v>343</v>
      </c>
      <c r="E20" s="231" t="s">
        <v>343</v>
      </c>
      <c r="F20" s="230" t="s">
        <v>343</v>
      </c>
      <c r="G20" s="231" t="s">
        <v>343</v>
      </c>
      <c r="H20" s="230" t="s">
        <v>343</v>
      </c>
      <c r="I20" s="231" t="s">
        <v>343</v>
      </c>
      <c r="J20" s="230" t="s">
        <v>343</v>
      </c>
      <c r="K20" s="231" t="s">
        <v>343</v>
      </c>
      <c r="L20" s="232">
        <v>7544710</v>
      </c>
      <c r="M20" s="233">
        <v>7412410</v>
      </c>
      <c r="N20" s="230" t="s">
        <v>343</v>
      </c>
      <c r="O20" s="228">
        <v>62500</v>
      </c>
      <c r="P20" s="230" t="s">
        <v>343</v>
      </c>
      <c r="Q20" s="228">
        <v>69800</v>
      </c>
      <c r="R20" s="230" t="s">
        <v>343</v>
      </c>
      <c r="S20" s="228">
        <v>7544710</v>
      </c>
      <c r="T20" s="232">
        <v>7544710</v>
      </c>
      <c r="U20" s="231" t="s">
        <v>343</v>
      </c>
      <c r="V20" s="230" t="s">
        <v>343</v>
      </c>
      <c r="W20" s="237" t="s">
        <v>21</v>
      </c>
      <c r="X20" s="236" t="s">
        <v>363</v>
      </c>
    </row>
    <row r="21" spans="1:24" ht="28.5" customHeight="1">
      <c r="A21" s="226" t="s">
        <v>22</v>
      </c>
      <c r="B21" s="227" t="s">
        <v>15</v>
      </c>
      <c r="C21" s="231" t="s">
        <v>343</v>
      </c>
      <c r="D21" s="229" t="s">
        <v>343</v>
      </c>
      <c r="E21" s="231" t="s">
        <v>343</v>
      </c>
      <c r="F21" s="230" t="s">
        <v>343</v>
      </c>
      <c r="G21" s="231" t="s">
        <v>343</v>
      </c>
      <c r="H21" s="230" t="s">
        <v>343</v>
      </c>
      <c r="I21" s="231" t="s">
        <v>343</v>
      </c>
      <c r="J21" s="230" t="s">
        <v>343</v>
      </c>
      <c r="K21" s="228">
        <v>1222271</v>
      </c>
      <c r="L21" s="230" t="s">
        <v>343</v>
      </c>
      <c r="M21" s="238" t="s">
        <v>343</v>
      </c>
      <c r="N21" s="232">
        <v>1222271</v>
      </c>
      <c r="O21" s="231" t="s">
        <v>343</v>
      </c>
      <c r="P21" s="230" t="s">
        <v>343</v>
      </c>
      <c r="Q21" s="231" t="s">
        <v>343</v>
      </c>
      <c r="R21" s="230" t="s">
        <v>343</v>
      </c>
      <c r="S21" s="228">
        <v>1222271</v>
      </c>
      <c r="T21" s="232">
        <v>1222271</v>
      </c>
      <c r="U21" s="231" t="s">
        <v>343</v>
      </c>
      <c r="V21" s="230" t="s">
        <v>343</v>
      </c>
      <c r="W21" s="237" t="s">
        <v>22</v>
      </c>
      <c r="X21" s="236" t="s">
        <v>364</v>
      </c>
    </row>
    <row r="22" spans="1:24" ht="28.5" customHeight="1">
      <c r="A22" s="226" t="s">
        <v>27</v>
      </c>
      <c r="B22" s="227" t="s">
        <v>16</v>
      </c>
      <c r="C22" s="231" t="s">
        <v>343</v>
      </c>
      <c r="D22" s="229" t="s">
        <v>343</v>
      </c>
      <c r="E22" s="231" t="s">
        <v>343</v>
      </c>
      <c r="F22" s="230" t="s">
        <v>343</v>
      </c>
      <c r="G22" s="231" t="s">
        <v>343</v>
      </c>
      <c r="H22" s="230" t="s">
        <v>343</v>
      </c>
      <c r="I22" s="231" t="s">
        <v>343</v>
      </c>
      <c r="J22" s="230" t="s">
        <v>343</v>
      </c>
      <c r="K22" s="231" t="s">
        <v>343</v>
      </c>
      <c r="L22" s="230" t="s">
        <v>343</v>
      </c>
      <c r="M22" s="233">
        <v>62126</v>
      </c>
      <c r="N22" s="232">
        <v>121</v>
      </c>
      <c r="O22" s="231" t="s">
        <v>343</v>
      </c>
      <c r="P22" s="230" t="s">
        <v>343</v>
      </c>
      <c r="Q22" s="228">
        <v>121</v>
      </c>
      <c r="R22" s="232">
        <v>62126</v>
      </c>
      <c r="S22" s="228">
        <v>62247</v>
      </c>
      <c r="T22" s="232">
        <v>62247</v>
      </c>
      <c r="U22" s="231" t="s">
        <v>343</v>
      </c>
      <c r="V22" s="230" t="s">
        <v>343</v>
      </c>
      <c r="W22" s="237" t="s">
        <v>27</v>
      </c>
      <c r="X22" s="236" t="s">
        <v>365</v>
      </c>
    </row>
    <row r="23" spans="1:24" ht="28.5" customHeight="1">
      <c r="A23" s="226" t="s">
        <v>28</v>
      </c>
      <c r="B23" s="227" t="s">
        <v>18</v>
      </c>
      <c r="C23" s="231" t="s">
        <v>343</v>
      </c>
      <c r="D23" s="239">
        <v>13906427.013265625</v>
      </c>
      <c r="E23" s="231" t="s">
        <v>343</v>
      </c>
      <c r="F23" s="232">
        <v>9407700.441585489</v>
      </c>
      <c r="G23" s="231" t="s">
        <v>343</v>
      </c>
      <c r="H23" s="232">
        <v>611600</v>
      </c>
      <c r="I23" s="231" t="s">
        <v>343</v>
      </c>
      <c r="J23" s="232">
        <v>1376404</v>
      </c>
      <c r="K23" s="231" t="s">
        <v>343</v>
      </c>
      <c r="L23" s="230" t="s">
        <v>343</v>
      </c>
      <c r="M23" s="233">
        <v>27750565.339</v>
      </c>
      <c r="N23" s="232">
        <v>6529</v>
      </c>
      <c r="O23" s="228">
        <v>1563724.712252235</v>
      </c>
      <c r="P23" s="232">
        <v>5401.964143674546</v>
      </c>
      <c r="Q23" s="228">
        <v>721426.2663590168</v>
      </c>
      <c r="R23" s="232">
        <v>1022947.3369272654</v>
      </c>
      <c r="S23" s="228">
        <v>30035716.317611255</v>
      </c>
      <c r="T23" s="232">
        <v>26337009.755922053</v>
      </c>
      <c r="U23" s="231" t="s">
        <v>343</v>
      </c>
      <c r="V23" s="232">
        <v>3698706.5616892027</v>
      </c>
      <c r="W23" s="237" t="s">
        <v>28</v>
      </c>
      <c r="X23" s="236" t="s">
        <v>366</v>
      </c>
    </row>
    <row r="24" spans="1:24" ht="28.5" customHeight="1">
      <c r="A24" s="226" t="s">
        <v>29</v>
      </c>
      <c r="B24" s="227" t="s">
        <v>367</v>
      </c>
      <c r="C24" s="228">
        <v>323909.941219394</v>
      </c>
      <c r="D24" s="229" t="s">
        <v>343</v>
      </c>
      <c r="E24" s="228">
        <v>107809.58644426499</v>
      </c>
      <c r="F24" s="232" t="s">
        <v>343</v>
      </c>
      <c r="G24" s="228">
        <v>1480</v>
      </c>
      <c r="H24" s="230" t="s">
        <v>343</v>
      </c>
      <c r="I24" s="228">
        <v>4557.008</v>
      </c>
      <c r="J24" s="230" t="s">
        <v>343</v>
      </c>
      <c r="K24" s="231" t="s">
        <v>343</v>
      </c>
      <c r="L24" s="230" t="s">
        <v>343</v>
      </c>
      <c r="M24" s="233">
        <v>311718.52</v>
      </c>
      <c r="N24" s="232">
        <v>391724</v>
      </c>
      <c r="O24" s="228">
        <v>291387.423</v>
      </c>
      <c r="P24" s="232">
        <v>13500</v>
      </c>
      <c r="Q24" s="228">
        <v>280028.76164107607</v>
      </c>
      <c r="R24" s="232">
        <v>1065602.240304735</v>
      </c>
      <c r="S24" s="228">
        <v>1320891.240304735</v>
      </c>
      <c r="T24" s="232">
        <v>1470826.240304735</v>
      </c>
      <c r="U24" s="228">
        <v>150068</v>
      </c>
      <c r="V24" s="232">
        <v>133</v>
      </c>
      <c r="W24" s="237" t="s">
        <v>29</v>
      </c>
      <c r="X24" s="236" t="s">
        <v>368</v>
      </c>
    </row>
    <row r="25" spans="1:24" ht="28.5" customHeight="1">
      <c r="A25" s="226" t="s">
        <v>30</v>
      </c>
      <c r="B25" s="227" t="s">
        <v>369</v>
      </c>
      <c r="C25" s="228">
        <v>57670.27740601418</v>
      </c>
      <c r="D25" s="239">
        <v>95244.63368901683</v>
      </c>
      <c r="E25" s="228">
        <v>460013.89378490037</v>
      </c>
      <c r="F25" s="232">
        <v>924277.4398393779</v>
      </c>
      <c r="G25" s="231" t="s">
        <v>343</v>
      </c>
      <c r="H25" s="232">
        <v>181370.821</v>
      </c>
      <c r="I25" s="228">
        <v>354742.37547819427</v>
      </c>
      <c r="J25" s="232">
        <v>81355.1780642886</v>
      </c>
      <c r="K25" s="231" t="s">
        <v>343</v>
      </c>
      <c r="L25" s="230" t="s">
        <v>343</v>
      </c>
      <c r="M25" s="238" t="s">
        <v>343</v>
      </c>
      <c r="N25" s="232">
        <v>1112640.869</v>
      </c>
      <c r="O25" s="231" t="s">
        <v>343</v>
      </c>
      <c r="P25" s="230" t="s">
        <v>343</v>
      </c>
      <c r="Q25" s="231" t="s">
        <v>343</v>
      </c>
      <c r="R25" s="232">
        <v>10684.65912533385</v>
      </c>
      <c r="S25" s="228">
        <v>872426.5466691088</v>
      </c>
      <c r="T25" s="232">
        <v>2405573.6007180167</v>
      </c>
      <c r="U25" s="228">
        <v>1659792</v>
      </c>
      <c r="V25" s="232">
        <v>126644.94595109159</v>
      </c>
      <c r="W25" s="237" t="s">
        <v>30</v>
      </c>
      <c r="X25" s="236" t="s">
        <v>370</v>
      </c>
    </row>
    <row r="26" spans="1:24" ht="28.5" customHeight="1">
      <c r="A26" s="226" t="s">
        <v>371</v>
      </c>
      <c r="B26" s="227" t="s">
        <v>372</v>
      </c>
      <c r="C26" s="228">
        <v>40504.38</v>
      </c>
      <c r="D26" s="229" t="s">
        <v>343</v>
      </c>
      <c r="E26" s="228">
        <v>67676.54456869185</v>
      </c>
      <c r="F26" s="232">
        <v>673686.8573229951</v>
      </c>
      <c r="G26" s="228">
        <v>730.6045184289883</v>
      </c>
      <c r="H26" s="232">
        <v>271348</v>
      </c>
      <c r="I26" s="231" t="s">
        <v>343</v>
      </c>
      <c r="J26" s="230" t="s">
        <v>343</v>
      </c>
      <c r="K26" s="231" t="s">
        <v>343</v>
      </c>
      <c r="L26" s="230" t="s">
        <v>343</v>
      </c>
      <c r="M26" s="233">
        <v>626466.1096069267</v>
      </c>
      <c r="N26" s="230" t="s">
        <v>343</v>
      </c>
      <c r="O26" s="228">
        <v>123621.94379289386</v>
      </c>
      <c r="P26" s="230" t="s">
        <v>343</v>
      </c>
      <c r="Q26" s="228">
        <v>491146.417513059</v>
      </c>
      <c r="R26" s="232">
        <v>405111.1426770048</v>
      </c>
      <c r="S26" s="228">
        <v>1350146.0000000005</v>
      </c>
      <c r="T26" s="232">
        <v>1350146</v>
      </c>
      <c r="U26" s="231" t="s">
        <v>343</v>
      </c>
      <c r="V26" s="230" t="s">
        <v>343</v>
      </c>
      <c r="W26" s="237" t="s">
        <v>371</v>
      </c>
      <c r="X26" s="236" t="s">
        <v>373</v>
      </c>
    </row>
    <row r="27" spans="1:24" ht="28.5" customHeight="1">
      <c r="A27" s="226" t="s">
        <v>374</v>
      </c>
      <c r="B27" s="227" t="s">
        <v>19</v>
      </c>
      <c r="C27" s="228">
        <v>69044.6556</v>
      </c>
      <c r="D27" s="229" t="s">
        <v>343</v>
      </c>
      <c r="E27" s="228">
        <v>872.8411096701003</v>
      </c>
      <c r="F27" s="230" t="s">
        <v>343</v>
      </c>
      <c r="G27" s="228">
        <v>2124.3533193289586</v>
      </c>
      <c r="H27" s="230" t="s">
        <v>343</v>
      </c>
      <c r="I27" s="228">
        <v>77898.194</v>
      </c>
      <c r="J27" s="232">
        <v>5659398</v>
      </c>
      <c r="K27" s="231" t="s">
        <v>343</v>
      </c>
      <c r="L27" s="230" t="s">
        <v>343</v>
      </c>
      <c r="M27" s="233">
        <v>3168322.0571650653</v>
      </c>
      <c r="N27" s="230" t="s">
        <v>343</v>
      </c>
      <c r="O27" s="228">
        <v>2042501.7650201684</v>
      </c>
      <c r="P27" s="230" t="s">
        <v>343</v>
      </c>
      <c r="Q27" s="228">
        <v>260846.13378576696</v>
      </c>
      <c r="R27" s="230" t="s">
        <v>343</v>
      </c>
      <c r="S27" s="228">
        <v>5621609.999999999</v>
      </c>
      <c r="T27" s="232">
        <v>5659398</v>
      </c>
      <c r="U27" s="228">
        <v>37788</v>
      </c>
      <c r="V27" s="230" t="s">
        <v>343</v>
      </c>
      <c r="W27" s="237" t="s">
        <v>374</v>
      </c>
      <c r="X27" s="236" t="s">
        <v>375</v>
      </c>
    </row>
    <row r="28" spans="1:24" ht="28.5" customHeight="1">
      <c r="A28" s="226" t="s">
        <v>31</v>
      </c>
      <c r="B28" s="227" t="s">
        <v>376</v>
      </c>
      <c r="C28" s="228">
        <v>132277.53</v>
      </c>
      <c r="D28" s="229" t="s">
        <v>343</v>
      </c>
      <c r="E28" s="228">
        <v>22111.1329757937</v>
      </c>
      <c r="F28" s="232">
        <v>1153943.1383428858</v>
      </c>
      <c r="G28" s="228">
        <v>17231.77182995001</v>
      </c>
      <c r="H28" s="232">
        <v>599820</v>
      </c>
      <c r="I28" s="228">
        <v>10000</v>
      </c>
      <c r="J28" s="230" t="s">
        <v>343</v>
      </c>
      <c r="K28" s="231" t="s">
        <v>343</v>
      </c>
      <c r="L28" s="230" t="s">
        <v>343</v>
      </c>
      <c r="M28" s="233">
        <v>769849.4334036239</v>
      </c>
      <c r="N28" s="230" t="s">
        <v>343</v>
      </c>
      <c r="O28" s="228">
        <v>596620.8299373775</v>
      </c>
      <c r="P28" s="232">
        <v>10950</v>
      </c>
      <c r="Q28" s="228">
        <v>445031.3018532549</v>
      </c>
      <c r="R28" s="232">
        <v>239491.86165711435</v>
      </c>
      <c r="S28" s="228">
        <v>1993122</v>
      </c>
      <c r="T28" s="232">
        <v>2004205</v>
      </c>
      <c r="U28" s="228">
        <v>11083</v>
      </c>
      <c r="V28" s="230" t="s">
        <v>343</v>
      </c>
      <c r="W28" s="237" t="s">
        <v>31</v>
      </c>
      <c r="X28" s="236" t="s">
        <v>377</v>
      </c>
    </row>
    <row r="29" spans="1:24" ht="28.5" customHeight="1">
      <c r="A29" s="226" t="s">
        <v>32</v>
      </c>
      <c r="B29" s="227" t="s">
        <v>17</v>
      </c>
      <c r="C29" s="228">
        <v>52776.33194875438</v>
      </c>
      <c r="D29" s="229" t="s">
        <v>343</v>
      </c>
      <c r="E29" s="228">
        <v>9575.54314398999</v>
      </c>
      <c r="F29" s="230" t="s">
        <v>343</v>
      </c>
      <c r="G29" s="228">
        <v>14598</v>
      </c>
      <c r="H29" s="230" t="s">
        <v>343</v>
      </c>
      <c r="I29" s="228">
        <v>5000</v>
      </c>
      <c r="J29" s="230" t="s">
        <v>343</v>
      </c>
      <c r="K29" s="231" t="s">
        <v>343</v>
      </c>
      <c r="L29" s="230" t="s">
        <v>343</v>
      </c>
      <c r="M29" s="233">
        <v>84380.72099999999</v>
      </c>
      <c r="N29" s="232">
        <v>1285880</v>
      </c>
      <c r="O29" s="228">
        <v>1008054.3791333269</v>
      </c>
      <c r="P29" s="230" t="s">
        <v>343</v>
      </c>
      <c r="Q29" s="228">
        <v>81600.02477392877</v>
      </c>
      <c r="R29" s="230" t="s">
        <v>343</v>
      </c>
      <c r="S29" s="228">
        <v>1255985</v>
      </c>
      <c r="T29" s="232">
        <v>1285880</v>
      </c>
      <c r="U29" s="228">
        <v>29895</v>
      </c>
      <c r="V29" s="230" t="s">
        <v>343</v>
      </c>
      <c r="W29" s="237" t="s">
        <v>32</v>
      </c>
      <c r="X29" s="236" t="s">
        <v>378</v>
      </c>
    </row>
    <row r="30" spans="1:24" ht="28.5" customHeight="1">
      <c r="A30" s="226" t="s">
        <v>33</v>
      </c>
      <c r="B30" s="227" t="s">
        <v>45</v>
      </c>
      <c r="C30" s="228">
        <v>1104918.7697966853</v>
      </c>
      <c r="D30" s="229" t="s">
        <v>343</v>
      </c>
      <c r="E30" s="228">
        <v>435772.418873049</v>
      </c>
      <c r="F30" s="230" t="s">
        <v>343</v>
      </c>
      <c r="G30" s="228">
        <v>13810.862360208916</v>
      </c>
      <c r="H30" s="230" t="s">
        <v>343</v>
      </c>
      <c r="I30" s="228">
        <v>21059.244800935954</v>
      </c>
      <c r="J30" s="230" t="s">
        <v>343</v>
      </c>
      <c r="K30" s="231" t="s">
        <v>343</v>
      </c>
      <c r="L30" s="230" t="s">
        <v>343</v>
      </c>
      <c r="M30" s="233">
        <v>36514.64557127337</v>
      </c>
      <c r="N30" s="232">
        <v>266.01699999999994</v>
      </c>
      <c r="O30" s="228">
        <v>500948.36765773874</v>
      </c>
      <c r="P30" s="230" t="s">
        <v>343</v>
      </c>
      <c r="Q30" s="228">
        <v>98663.56805393817</v>
      </c>
      <c r="R30" s="232">
        <v>2216888</v>
      </c>
      <c r="S30" s="228">
        <v>2211687.8771138294</v>
      </c>
      <c r="T30" s="232">
        <v>2217154.017</v>
      </c>
      <c r="U30" s="228">
        <v>5466.139886170059</v>
      </c>
      <c r="V30" s="230" t="s">
        <v>343</v>
      </c>
      <c r="W30" s="237" t="s">
        <v>33</v>
      </c>
      <c r="X30" s="236" t="s">
        <v>379</v>
      </c>
    </row>
    <row r="31" spans="1:24" ht="28.5" customHeight="1">
      <c r="A31" s="226" t="s">
        <v>34</v>
      </c>
      <c r="B31" s="227" t="s">
        <v>380</v>
      </c>
      <c r="C31" s="228">
        <v>8204234.372728221</v>
      </c>
      <c r="D31" s="229" t="s">
        <v>343</v>
      </c>
      <c r="E31" s="228">
        <v>3304370.6585993795</v>
      </c>
      <c r="F31" s="232">
        <v>23071364</v>
      </c>
      <c r="G31" s="228">
        <v>33371.715</v>
      </c>
      <c r="H31" s="232" t="s">
        <v>343</v>
      </c>
      <c r="I31" s="228">
        <v>710011.3508927105</v>
      </c>
      <c r="J31" s="230" t="s">
        <v>343</v>
      </c>
      <c r="K31" s="231" t="s">
        <v>343</v>
      </c>
      <c r="L31" s="230" t="s">
        <v>343</v>
      </c>
      <c r="M31" s="233">
        <v>267357.5780916743</v>
      </c>
      <c r="N31" s="232">
        <v>382368</v>
      </c>
      <c r="O31" s="228">
        <v>1495873.8663295999</v>
      </c>
      <c r="P31" s="232">
        <v>143989</v>
      </c>
      <c r="Q31" s="228">
        <v>3065687.458358413</v>
      </c>
      <c r="R31" s="232">
        <v>2924113</v>
      </c>
      <c r="S31" s="228">
        <v>17080907</v>
      </c>
      <c r="T31" s="232">
        <v>26521834</v>
      </c>
      <c r="U31" s="228">
        <v>9440927</v>
      </c>
      <c r="V31" s="230" t="s">
        <v>343</v>
      </c>
      <c r="W31" s="237" t="s">
        <v>34</v>
      </c>
      <c r="X31" s="236" t="s">
        <v>381</v>
      </c>
    </row>
    <row r="32" spans="1:24" ht="28.5" customHeight="1">
      <c r="A32" s="226" t="s">
        <v>35</v>
      </c>
      <c r="B32" s="227" t="s">
        <v>382</v>
      </c>
      <c r="C32" s="228">
        <v>7934680.497466775</v>
      </c>
      <c r="D32" s="229" t="s">
        <v>343</v>
      </c>
      <c r="E32" s="228">
        <v>3568596.4021838657</v>
      </c>
      <c r="F32" s="232">
        <v>9773589.58812191</v>
      </c>
      <c r="G32" s="228">
        <v>14552.586</v>
      </c>
      <c r="H32" s="232">
        <v>1821658.9500000002</v>
      </c>
      <c r="I32" s="228">
        <v>3172746.006176443</v>
      </c>
      <c r="J32" s="230" t="s">
        <v>343</v>
      </c>
      <c r="K32" s="228">
        <v>25647</v>
      </c>
      <c r="L32" s="232">
        <v>927131</v>
      </c>
      <c r="M32" s="233">
        <v>152801.66982629625</v>
      </c>
      <c r="N32" s="232">
        <v>3050141</v>
      </c>
      <c r="O32" s="228">
        <v>76117.38329746075</v>
      </c>
      <c r="P32" s="232">
        <v>1020927.6000667366</v>
      </c>
      <c r="Q32" s="228">
        <v>4188869.382511807</v>
      </c>
      <c r="R32" s="232">
        <v>4026310.789273998</v>
      </c>
      <c r="S32" s="228">
        <v>19134010.927462645</v>
      </c>
      <c r="T32" s="232">
        <v>20619758.927462645</v>
      </c>
      <c r="U32" s="228">
        <v>1485748</v>
      </c>
      <c r="V32" s="230" t="s">
        <v>343</v>
      </c>
      <c r="W32" s="237" t="s">
        <v>35</v>
      </c>
      <c r="X32" s="236" t="s">
        <v>383</v>
      </c>
    </row>
    <row r="33" spans="1:24" ht="28.5" customHeight="1">
      <c r="A33" s="226" t="s">
        <v>36</v>
      </c>
      <c r="B33" s="227" t="s">
        <v>11</v>
      </c>
      <c r="C33" s="228">
        <v>17178532</v>
      </c>
      <c r="D33" s="229" t="s">
        <v>343</v>
      </c>
      <c r="E33" s="231" t="s">
        <v>343</v>
      </c>
      <c r="F33" s="230" t="s">
        <v>343</v>
      </c>
      <c r="G33" s="231" t="s">
        <v>343</v>
      </c>
      <c r="H33" s="230" t="s">
        <v>343</v>
      </c>
      <c r="I33" s="231" t="s">
        <v>343</v>
      </c>
      <c r="J33" s="230" t="s">
        <v>343</v>
      </c>
      <c r="K33" s="231" t="s">
        <v>343</v>
      </c>
      <c r="L33" s="230" t="s">
        <v>343</v>
      </c>
      <c r="M33" s="238" t="s">
        <v>343</v>
      </c>
      <c r="N33" s="230" t="s">
        <v>343</v>
      </c>
      <c r="O33" s="231" t="s">
        <v>343</v>
      </c>
      <c r="P33" s="232">
        <v>17178532</v>
      </c>
      <c r="Q33" s="231" t="s">
        <v>343</v>
      </c>
      <c r="R33" s="230" t="s">
        <v>343</v>
      </c>
      <c r="S33" s="228">
        <v>17178532</v>
      </c>
      <c r="T33" s="232">
        <v>17178532</v>
      </c>
      <c r="U33" s="231" t="s">
        <v>343</v>
      </c>
      <c r="V33" s="230" t="s">
        <v>343</v>
      </c>
      <c r="W33" s="237" t="s">
        <v>36</v>
      </c>
      <c r="X33" s="236" t="s">
        <v>384</v>
      </c>
    </row>
    <row r="34" spans="1:24" ht="28.5" customHeight="1">
      <c r="A34" s="226" t="s">
        <v>37</v>
      </c>
      <c r="B34" s="227" t="s">
        <v>385</v>
      </c>
      <c r="C34" s="228">
        <v>2827076</v>
      </c>
      <c r="D34" s="229" t="s">
        <v>343</v>
      </c>
      <c r="E34" s="231" t="s">
        <v>343</v>
      </c>
      <c r="F34" s="230" t="s">
        <v>343</v>
      </c>
      <c r="G34" s="231" t="s">
        <v>343</v>
      </c>
      <c r="H34" s="230" t="s">
        <v>343</v>
      </c>
      <c r="I34" s="231" t="s">
        <v>343</v>
      </c>
      <c r="J34" s="230" t="s">
        <v>343</v>
      </c>
      <c r="K34" s="231" t="s">
        <v>343</v>
      </c>
      <c r="L34" s="230" t="s">
        <v>343</v>
      </c>
      <c r="M34" s="238" t="s">
        <v>343</v>
      </c>
      <c r="N34" s="230" t="s">
        <v>343</v>
      </c>
      <c r="O34" s="231" t="s">
        <v>343</v>
      </c>
      <c r="P34" s="232">
        <v>2827076</v>
      </c>
      <c r="Q34" s="231" t="s">
        <v>343</v>
      </c>
      <c r="R34" s="230" t="s">
        <v>343</v>
      </c>
      <c r="S34" s="228">
        <v>2827076</v>
      </c>
      <c r="T34" s="232">
        <v>2827076</v>
      </c>
      <c r="U34" s="231" t="s">
        <v>343</v>
      </c>
      <c r="V34" s="230" t="s">
        <v>343</v>
      </c>
      <c r="W34" s="237" t="s">
        <v>37</v>
      </c>
      <c r="X34" s="236" t="s">
        <v>386</v>
      </c>
    </row>
    <row r="35" spans="1:24" ht="28.5" customHeight="1">
      <c r="A35" s="226" t="s">
        <v>38</v>
      </c>
      <c r="B35" s="227" t="s">
        <v>387</v>
      </c>
      <c r="C35" s="228">
        <v>3214678.0012977044</v>
      </c>
      <c r="D35" s="239">
        <v>422366.3784647192</v>
      </c>
      <c r="E35" s="228">
        <v>9835702.760517381</v>
      </c>
      <c r="F35" s="232">
        <v>11600469.468377229</v>
      </c>
      <c r="G35" s="228">
        <v>137365</v>
      </c>
      <c r="H35" s="232">
        <v>313810</v>
      </c>
      <c r="I35" s="231" t="s">
        <v>343</v>
      </c>
      <c r="J35" s="230" t="s">
        <v>343</v>
      </c>
      <c r="K35" s="231" t="s">
        <v>343</v>
      </c>
      <c r="L35" s="230" t="s">
        <v>343</v>
      </c>
      <c r="M35" s="238" t="s">
        <v>343</v>
      </c>
      <c r="N35" s="230" t="s">
        <v>343</v>
      </c>
      <c r="O35" s="231" t="s">
        <v>343</v>
      </c>
      <c r="P35" s="230" t="s">
        <v>343</v>
      </c>
      <c r="Q35" s="231" t="s">
        <v>343</v>
      </c>
      <c r="R35" s="230" t="s">
        <v>343</v>
      </c>
      <c r="S35" s="228">
        <v>13187745.761815086</v>
      </c>
      <c r="T35" s="232">
        <v>12336645.846841948</v>
      </c>
      <c r="U35" s="228">
        <v>3563191.877232869</v>
      </c>
      <c r="V35" s="232">
        <v>4414291.792206004</v>
      </c>
      <c r="W35" s="237" t="s">
        <v>38</v>
      </c>
      <c r="X35" s="236" t="s">
        <v>388</v>
      </c>
    </row>
    <row r="36" spans="1:24" ht="28.5" customHeight="1">
      <c r="A36" s="226" t="s">
        <v>42</v>
      </c>
      <c r="B36" s="227" t="s">
        <v>389</v>
      </c>
      <c r="C36" s="228">
        <v>1654797.719577502</v>
      </c>
      <c r="D36" s="229" t="s">
        <v>343</v>
      </c>
      <c r="E36" s="228">
        <v>6433335.355520802</v>
      </c>
      <c r="F36" s="230" t="s">
        <v>343</v>
      </c>
      <c r="G36" s="228">
        <v>9090</v>
      </c>
      <c r="H36" s="230" t="s">
        <v>343</v>
      </c>
      <c r="I36" s="231" t="s">
        <v>343</v>
      </c>
      <c r="J36" s="230" t="s">
        <v>343</v>
      </c>
      <c r="K36" s="231" t="s">
        <v>343</v>
      </c>
      <c r="L36" s="230" t="s">
        <v>343</v>
      </c>
      <c r="M36" s="233">
        <v>222254.236</v>
      </c>
      <c r="N36" s="230" t="s">
        <v>343</v>
      </c>
      <c r="O36" s="228">
        <v>97468.33499999999</v>
      </c>
      <c r="P36" s="230" t="s">
        <v>343</v>
      </c>
      <c r="Q36" s="228">
        <v>285517.9078058472</v>
      </c>
      <c r="R36" s="230" t="s">
        <v>343</v>
      </c>
      <c r="S36" s="228">
        <v>8702463.553904152</v>
      </c>
      <c r="T36" s="230" t="s">
        <v>343</v>
      </c>
      <c r="U36" s="231" t="s">
        <v>343</v>
      </c>
      <c r="V36" s="232">
        <v>8702463.553904152</v>
      </c>
      <c r="W36" s="237" t="s">
        <v>42</v>
      </c>
      <c r="X36" s="236" t="s">
        <v>390</v>
      </c>
    </row>
    <row r="37" spans="1:24" ht="28.5" customHeight="1">
      <c r="A37" s="226" t="s">
        <v>43</v>
      </c>
      <c r="B37" s="240" t="s">
        <v>391</v>
      </c>
      <c r="C37" s="228">
        <v>2517122.402579244</v>
      </c>
      <c r="D37" s="229" t="s">
        <v>343</v>
      </c>
      <c r="E37" s="228">
        <v>106809.74101609176</v>
      </c>
      <c r="F37" s="232">
        <v>95277</v>
      </c>
      <c r="G37" s="228">
        <v>2959</v>
      </c>
      <c r="H37" s="230" t="s">
        <v>343</v>
      </c>
      <c r="I37" s="231" t="s">
        <v>343</v>
      </c>
      <c r="J37" s="230" t="s">
        <v>343</v>
      </c>
      <c r="K37" s="231" t="s">
        <v>343</v>
      </c>
      <c r="L37" s="230" t="s">
        <v>343</v>
      </c>
      <c r="M37" s="233">
        <v>1706108.561</v>
      </c>
      <c r="N37" s="232">
        <v>47885</v>
      </c>
      <c r="O37" s="228">
        <v>12586377.254999999</v>
      </c>
      <c r="P37" s="230" t="s">
        <v>343</v>
      </c>
      <c r="Q37" s="228">
        <v>855995.0404046641</v>
      </c>
      <c r="R37" s="232" t="s">
        <v>343</v>
      </c>
      <c r="S37" s="228">
        <v>17775371.999999996</v>
      </c>
      <c r="T37" s="232">
        <v>143162</v>
      </c>
      <c r="U37" s="228">
        <v>108761</v>
      </c>
      <c r="V37" s="232">
        <v>17740971</v>
      </c>
      <c r="W37" s="237" t="s">
        <v>43</v>
      </c>
      <c r="X37" s="236" t="s">
        <v>392</v>
      </c>
    </row>
    <row r="38" spans="1:24" ht="28.5" customHeight="1">
      <c r="A38" s="226" t="s">
        <v>55</v>
      </c>
      <c r="B38" s="240" t="s">
        <v>393</v>
      </c>
      <c r="C38" s="231" t="s">
        <v>343</v>
      </c>
      <c r="D38" s="229" t="s">
        <v>343</v>
      </c>
      <c r="E38" s="231" t="s">
        <v>343</v>
      </c>
      <c r="F38" s="230" t="s">
        <v>343</v>
      </c>
      <c r="G38" s="231" t="s">
        <v>343</v>
      </c>
      <c r="H38" s="230" t="s">
        <v>343</v>
      </c>
      <c r="I38" s="231" t="s">
        <v>343</v>
      </c>
      <c r="J38" s="230" t="s">
        <v>343</v>
      </c>
      <c r="K38" s="228">
        <v>14165224</v>
      </c>
      <c r="L38" s="230" t="s">
        <v>343</v>
      </c>
      <c r="M38" s="238" t="s">
        <v>343</v>
      </c>
      <c r="N38" s="230" t="s">
        <v>343</v>
      </c>
      <c r="O38" s="231" t="s">
        <v>343</v>
      </c>
      <c r="P38" s="230" t="s">
        <v>343</v>
      </c>
      <c r="Q38" s="231" t="s">
        <v>343</v>
      </c>
      <c r="R38" s="230" t="s">
        <v>343</v>
      </c>
      <c r="S38" s="228">
        <v>14165224</v>
      </c>
      <c r="T38" s="230" t="s">
        <v>343</v>
      </c>
      <c r="U38" s="231" t="s">
        <v>343</v>
      </c>
      <c r="V38" s="232">
        <v>14165224</v>
      </c>
      <c r="W38" s="237" t="s">
        <v>55</v>
      </c>
      <c r="X38" s="236" t="s">
        <v>394</v>
      </c>
    </row>
    <row r="39" spans="1:24" s="15" customFormat="1" ht="28.5" customHeight="1">
      <c r="A39" s="226" t="s">
        <v>57</v>
      </c>
      <c r="B39" s="227" t="s">
        <v>395</v>
      </c>
      <c r="C39" s="228">
        <v>3016422.4512682343</v>
      </c>
      <c r="D39" s="229" t="s">
        <v>343</v>
      </c>
      <c r="E39" s="228">
        <v>1151406.1882768185</v>
      </c>
      <c r="F39" s="230" t="s">
        <v>343</v>
      </c>
      <c r="G39" s="231" t="s">
        <v>343</v>
      </c>
      <c r="H39" s="232">
        <v>26780</v>
      </c>
      <c r="I39" s="228" t="s">
        <v>343</v>
      </c>
      <c r="J39" s="232">
        <v>4441.835137483198</v>
      </c>
      <c r="K39" s="231" t="s">
        <v>343</v>
      </c>
      <c r="L39" s="232">
        <v>1051728.8348553106</v>
      </c>
      <c r="M39" s="233">
        <v>527359.7739999997</v>
      </c>
      <c r="N39" s="230" t="s">
        <v>343</v>
      </c>
      <c r="O39" s="231" t="s">
        <v>343</v>
      </c>
      <c r="P39" s="232">
        <v>2468230.841537306</v>
      </c>
      <c r="Q39" s="231" t="s">
        <v>343</v>
      </c>
      <c r="R39" s="232">
        <v>679040.0929995705</v>
      </c>
      <c r="S39" s="228">
        <v>4695188.4135450525</v>
      </c>
      <c r="T39" s="232">
        <v>4230221.60452967</v>
      </c>
      <c r="U39" s="231" t="s">
        <v>343</v>
      </c>
      <c r="V39" s="232">
        <v>464966.80901538196</v>
      </c>
      <c r="W39" s="237" t="s">
        <v>57</v>
      </c>
      <c r="X39" s="236" t="s">
        <v>396</v>
      </c>
    </row>
    <row r="40" spans="1:24" s="52" customFormat="1" ht="28.5" customHeight="1" thickBot="1">
      <c r="A40" s="241" t="s">
        <v>397</v>
      </c>
      <c r="B40" s="242"/>
      <c r="C40" s="243">
        <v>82231571.06462093</v>
      </c>
      <c r="D40" s="244">
        <v>14424038.02541936</v>
      </c>
      <c r="E40" s="243">
        <v>31190196.357639283</v>
      </c>
      <c r="F40" s="245">
        <v>56700307.93358989</v>
      </c>
      <c r="G40" s="243">
        <v>375532.8930279169</v>
      </c>
      <c r="H40" s="245">
        <v>3826387.771</v>
      </c>
      <c r="I40" s="243">
        <v>5508746.833348284</v>
      </c>
      <c r="J40" s="245">
        <v>7121599.013201771</v>
      </c>
      <c r="K40" s="243">
        <v>15413142</v>
      </c>
      <c r="L40" s="245">
        <v>15419306.83485531</v>
      </c>
      <c r="M40" s="246">
        <v>50942427.11566487</v>
      </c>
      <c r="N40" s="245">
        <v>51465495.886</v>
      </c>
      <c r="O40" s="243">
        <v>22268987.581439182</v>
      </c>
      <c r="P40" s="245">
        <v>23668607.40574772</v>
      </c>
      <c r="Q40" s="243">
        <v>12309735.792685408</v>
      </c>
      <c r="R40" s="245">
        <v>12652315.122965021</v>
      </c>
      <c r="S40" s="243">
        <v>220240339.63842583</v>
      </c>
      <c r="T40" s="245">
        <v>185278057.9927791</v>
      </c>
      <c r="U40" s="243">
        <v>20106651.01711904</v>
      </c>
      <c r="V40" s="245">
        <v>55068932.66276583</v>
      </c>
      <c r="W40" s="247"/>
      <c r="X40" s="248" t="s">
        <v>398</v>
      </c>
    </row>
    <row r="41" ht="15" customHeight="1" thickTop="1">
      <c r="K41" s="15"/>
    </row>
  </sheetData>
  <sheetProtection/>
  <mergeCells count="13">
    <mergeCell ref="E7:H7"/>
    <mergeCell ref="K7:R7"/>
    <mergeCell ref="E8:H8"/>
    <mergeCell ref="K8:R8"/>
    <mergeCell ref="G9:H9"/>
    <mergeCell ref="M9:N9"/>
    <mergeCell ref="O9:P9"/>
    <mergeCell ref="I10:J10"/>
    <mergeCell ref="M10:N10"/>
    <mergeCell ref="O10:P10"/>
    <mergeCell ref="S10:T10"/>
    <mergeCell ref="U10:V10"/>
    <mergeCell ref="W10:X10"/>
  </mergeCells>
  <printOptions horizontalCentered="1"/>
  <pageMargins left="0.3937007874015748" right="0.3937007874015748" top="0.7874015748031497" bottom="0.5905511811023623" header="0.5905511811023623" footer="0.984251968503937"/>
  <pageSetup horizontalDpi="600" verticalDpi="600" orientation="portrait" paperSize="9" scale="60" r:id="rId1"/>
  <colBreaks count="1" manualBreakCount="1">
    <brk id="12" max="37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X41"/>
  <sheetViews>
    <sheetView showGridLines="0" tabSelected="1" zoomScale="60" zoomScaleNormal="60" zoomScaleSheetLayoutView="74" workbookViewId="0" topLeftCell="A4">
      <selection activeCell="F20" sqref="F20"/>
    </sheetView>
  </sheetViews>
  <sheetFormatPr defaultColWidth="9" defaultRowHeight="15"/>
  <cols>
    <col min="1" max="1" width="3.09765625" style="12" customWidth="1"/>
    <col min="2" max="2" width="22.19921875" style="11" customWidth="1"/>
    <col min="3" max="6" width="11.8984375" style="2" bestFit="1" customWidth="1"/>
    <col min="7" max="10" width="10.19921875" style="2" customWidth="1"/>
    <col min="11" max="11" width="11.8984375" style="2" bestFit="1" customWidth="1"/>
    <col min="12" max="12" width="10.8984375" style="2" customWidth="1"/>
    <col min="13" max="14" width="11" style="15" customWidth="1"/>
    <col min="15" max="16" width="11.19921875" style="15" customWidth="1"/>
    <col min="17" max="18" width="11.296875" style="15" bestFit="1" customWidth="1"/>
    <col min="19" max="19" width="11.796875" style="2" customWidth="1"/>
    <col min="20" max="20" width="12" style="2" customWidth="1"/>
    <col min="21" max="22" width="11.09765625" style="2" customWidth="1"/>
    <col min="23" max="23" width="3.3984375" style="36" customWidth="1"/>
    <col min="24" max="24" width="29.796875" style="2" customWidth="1"/>
    <col min="25" max="16384" width="9" style="2" customWidth="1"/>
  </cols>
  <sheetData>
    <row r="1" spans="1:24" ht="33" customHeight="1">
      <c r="A1" s="152"/>
      <c r="B1" s="153"/>
      <c r="C1" s="153"/>
      <c r="D1" s="153"/>
      <c r="E1" s="153"/>
      <c r="F1" s="153"/>
      <c r="G1" s="153"/>
      <c r="H1" s="153"/>
      <c r="I1" s="153"/>
      <c r="J1" s="154"/>
      <c r="K1" s="154"/>
      <c r="L1" s="155"/>
      <c r="M1" s="156"/>
      <c r="N1" s="157"/>
      <c r="O1" s="157"/>
      <c r="P1" s="157"/>
      <c r="Q1" s="157"/>
      <c r="R1" s="157"/>
      <c r="S1" s="153"/>
      <c r="T1" s="153"/>
      <c r="U1" s="153"/>
      <c r="V1" s="153"/>
      <c r="W1" s="158"/>
      <c r="X1" s="153"/>
    </row>
    <row r="2" spans="1:24" s="25" customFormat="1" ht="33" customHeight="1">
      <c r="A2" s="159"/>
      <c r="B2" s="157"/>
      <c r="C2" s="157"/>
      <c r="D2" s="157"/>
      <c r="E2" s="157"/>
      <c r="F2" s="157"/>
      <c r="G2" s="157"/>
      <c r="H2" s="157"/>
      <c r="I2" s="157"/>
      <c r="J2" s="159"/>
      <c r="K2" s="159"/>
      <c r="L2" s="160"/>
      <c r="M2" s="161"/>
      <c r="N2" s="157"/>
      <c r="O2" s="157"/>
      <c r="P2" s="157"/>
      <c r="Q2" s="157"/>
      <c r="R2" s="157"/>
      <c r="S2" s="157"/>
      <c r="T2" s="157"/>
      <c r="U2" s="157"/>
      <c r="V2" s="157"/>
      <c r="W2" s="162"/>
      <c r="X2" s="157"/>
    </row>
    <row r="3" spans="1:24" s="42" customFormat="1" ht="33" customHeight="1">
      <c r="A3" s="163"/>
      <c r="B3" s="164"/>
      <c r="C3" s="164"/>
      <c r="D3" s="164"/>
      <c r="E3" s="164"/>
      <c r="F3" s="164"/>
      <c r="G3" s="164"/>
      <c r="H3" s="164"/>
      <c r="I3" s="164"/>
      <c r="J3" s="163"/>
      <c r="K3" s="163"/>
      <c r="L3" s="165" t="s">
        <v>345</v>
      </c>
      <c r="M3" s="166" t="s">
        <v>59</v>
      </c>
      <c r="N3" s="167"/>
      <c r="O3" s="167"/>
      <c r="P3" s="167"/>
      <c r="Q3" s="167"/>
      <c r="R3" s="167"/>
      <c r="S3" s="164"/>
      <c r="T3" s="164"/>
      <c r="U3" s="164"/>
      <c r="V3" s="164"/>
      <c r="W3" s="168"/>
      <c r="X3" s="164"/>
    </row>
    <row r="4" spans="1:24" ht="33" customHeight="1">
      <c r="A4" s="152"/>
      <c r="B4" s="169"/>
      <c r="C4" s="169"/>
      <c r="D4" s="169"/>
      <c r="E4" s="169"/>
      <c r="F4" s="169"/>
      <c r="G4" s="169"/>
      <c r="H4" s="169"/>
      <c r="I4" s="170"/>
      <c r="J4" s="171"/>
      <c r="K4" s="171"/>
      <c r="L4" s="170" t="s">
        <v>73</v>
      </c>
      <c r="M4" s="172" t="s">
        <v>346</v>
      </c>
      <c r="N4" s="169"/>
      <c r="O4" s="169"/>
      <c r="P4" s="169"/>
      <c r="Q4" s="169"/>
      <c r="R4" s="169"/>
      <c r="S4" s="169"/>
      <c r="T4" s="169"/>
      <c r="U4" s="169"/>
      <c r="V4" s="169"/>
      <c r="W4" s="162"/>
      <c r="X4" s="169"/>
    </row>
    <row r="5" spans="1:24" ht="22.5" customHeight="1">
      <c r="A5" s="173"/>
      <c r="B5" s="174"/>
      <c r="C5" s="175"/>
      <c r="D5" s="175"/>
      <c r="E5" s="175"/>
      <c r="F5" s="175"/>
      <c r="G5" s="175"/>
      <c r="H5" s="175"/>
      <c r="I5" s="175"/>
      <c r="J5" s="154"/>
      <c r="K5" s="176"/>
      <c r="L5" s="176"/>
      <c r="M5" s="177"/>
      <c r="N5" s="178"/>
      <c r="O5" s="178"/>
      <c r="P5" s="178"/>
      <c r="Q5" s="178"/>
      <c r="R5" s="178"/>
      <c r="S5" s="175"/>
      <c r="T5" s="179"/>
      <c r="U5" s="175"/>
      <c r="V5" s="179"/>
      <c r="W5" s="180"/>
      <c r="X5" s="181" t="s">
        <v>0</v>
      </c>
    </row>
    <row r="6" spans="1:24" ht="22.5" customHeight="1" thickBot="1">
      <c r="A6" s="182"/>
      <c r="B6" s="174"/>
      <c r="C6" s="175"/>
      <c r="D6" s="175"/>
      <c r="E6" s="175"/>
      <c r="F6" s="175"/>
      <c r="G6" s="175"/>
      <c r="H6" s="178"/>
      <c r="I6" s="175"/>
      <c r="J6" s="175"/>
      <c r="K6" s="175"/>
      <c r="L6" s="175"/>
      <c r="M6" s="178"/>
      <c r="N6" s="178"/>
      <c r="O6" s="178"/>
      <c r="P6" s="178"/>
      <c r="Q6" s="178"/>
      <c r="R6" s="178"/>
      <c r="S6" s="175"/>
      <c r="T6" s="183"/>
      <c r="U6" s="175"/>
      <c r="V6" s="183"/>
      <c r="W6" s="180"/>
      <c r="X6" s="184" t="s">
        <v>70</v>
      </c>
    </row>
    <row r="7" spans="1:24" s="77" customFormat="1" ht="21" customHeight="1" thickTop="1">
      <c r="A7" s="185"/>
      <c r="B7" s="186"/>
      <c r="C7" s="187" t="s">
        <v>23</v>
      </c>
      <c r="D7" s="188"/>
      <c r="E7" s="266" t="s">
        <v>192</v>
      </c>
      <c r="F7" s="267"/>
      <c r="G7" s="267"/>
      <c r="H7" s="268"/>
      <c r="I7" s="187"/>
      <c r="J7" s="188"/>
      <c r="K7" s="266" t="s">
        <v>193</v>
      </c>
      <c r="L7" s="267"/>
      <c r="M7" s="267"/>
      <c r="N7" s="267"/>
      <c r="O7" s="267"/>
      <c r="P7" s="267"/>
      <c r="Q7" s="267"/>
      <c r="R7" s="268"/>
      <c r="S7" s="187"/>
      <c r="T7" s="188"/>
      <c r="U7" s="189"/>
      <c r="V7" s="188"/>
      <c r="W7" s="190"/>
      <c r="X7" s="191"/>
    </row>
    <row r="8" spans="1:24" s="86" customFormat="1" ht="22.5" customHeight="1" thickBot="1">
      <c r="A8" s="192"/>
      <c r="B8" s="193"/>
      <c r="C8" s="194" t="s">
        <v>24</v>
      </c>
      <c r="D8" s="195"/>
      <c r="E8" s="269" t="s">
        <v>25</v>
      </c>
      <c r="F8" s="270"/>
      <c r="G8" s="270"/>
      <c r="H8" s="271"/>
      <c r="I8" s="196" t="s">
        <v>65</v>
      </c>
      <c r="J8" s="197"/>
      <c r="K8" s="269" t="s">
        <v>83</v>
      </c>
      <c r="L8" s="270"/>
      <c r="M8" s="270"/>
      <c r="N8" s="270"/>
      <c r="O8" s="270"/>
      <c r="P8" s="270"/>
      <c r="Q8" s="270"/>
      <c r="R8" s="271"/>
      <c r="S8" s="198" t="s">
        <v>84</v>
      </c>
      <c r="T8" s="197"/>
      <c r="U8" s="199" t="s">
        <v>85</v>
      </c>
      <c r="V8" s="197"/>
      <c r="W8" s="200"/>
      <c r="X8" s="201"/>
    </row>
    <row r="9" spans="1:24" s="92" customFormat="1" ht="18.75" customHeight="1">
      <c r="A9" s="192"/>
      <c r="B9" s="193"/>
      <c r="C9" s="194" t="s">
        <v>75</v>
      </c>
      <c r="D9" s="195"/>
      <c r="E9" s="196" t="s">
        <v>89</v>
      </c>
      <c r="F9" s="202"/>
      <c r="G9" s="272" t="s">
        <v>90</v>
      </c>
      <c r="H9" s="273"/>
      <c r="I9" s="194"/>
      <c r="J9" s="203"/>
      <c r="K9" s="204" t="s">
        <v>91</v>
      </c>
      <c r="L9" s="202"/>
      <c r="M9" s="274" t="s">
        <v>312</v>
      </c>
      <c r="N9" s="275"/>
      <c r="O9" s="276" t="s">
        <v>44</v>
      </c>
      <c r="P9" s="275"/>
      <c r="Q9" s="205" t="s">
        <v>323</v>
      </c>
      <c r="R9" s="195"/>
      <c r="S9" s="198" t="s">
        <v>66</v>
      </c>
      <c r="T9" s="203"/>
      <c r="U9" s="199" t="s">
        <v>86</v>
      </c>
      <c r="V9" s="203"/>
      <c r="W9" s="206"/>
      <c r="X9" s="207"/>
    </row>
    <row r="10" spans="1:24" s="86" customFormat="1" ht="33.75" customHeight="1" thickBot="1">
      <c r="A10" s="208" t="s">
        <v>39</v>
      </c>
      <c r="B10" s="203"/>
      <c r="C10" s="209" t="s">
        <v>76</v>
      </c>
      <c r="D10" s="210"/>
      <c r="E10" s="209" t="s">
        <v>344</v>
      </c>
      <c r="F10" s="210"/>
      <c r="G10" s="211" t="s">
        <v>77</v>
      </c>
      <c r="H10" s="210"/>
      <c r="I10" s="281" t="s">
        <v>67</v>
      </c>
      <c r="J10" s="282"/>
      <c r="K10" s="209" t="s">
        <v>68</v>
      </c>
      <c r="L10" s="210"/>
      <c r="M10" s="283" t="s">
        <v>313</v>
      </c>
      <c r="N10" s="278"/>
      <c r="O10" s="277" t="s">
        <v>78</v>
      </c>
      <c r="P10" s="278"/>
      <c r="Q10" s="212" t="s">
        <v>79</v>
      </c>
      <c r="R10" s="210"/>
      <c r="S10" s="269" t="s">
        <v>80</v>
      </c>
      <c r="T10" s="271"/>
      <c r="U10" s="270" t="s">
        <v>81</v>
      </c>
      <c r="V10" s="271"/>
      <c r="W10" s="279" t="s">
        <v>26</v>
      </c>
      <c r="X10" s="280"/>
    </row>
    <row r="11" spans="1:24" s="92" customFormat="1" ht="21.75" customHeight="1">
      <c r="A11" s="213"/>
      <c r="B11" s="203"/>
      <c r="C11" s="214" t="s">
        <v>87</v>
      </c>
      <c r="D11" s="215" t="s">
        <v>88</v>
      </c>
      <c r="E11" s="214" t="s">
        <v>87</v>
      </c>
      <c r="F11" s="216" t="s">
        <v>88</v>
      </c>
      <c r="G11" s="214" t="s">
        <v>87</v>
      </c>
      <c r="H11" s="216" t="s">
        <v>88</v>
      </c>
      <c r="I11" s="214" t="s">
        <v>87</v>
      </c>
      <c r="J11" s="216" t="s">
        <v>88</v>
      </c>
      <c r="K11" s="214" t="s">
        <v>87</v>
      </c>
      <c r="L11" s="216" t="s">
        <v>88</v>
      </c>
      <c r="M11" s="217" t="s">
        <v>87</v>
      </c>
      <c r="N11" s="216" t="s">
        <v>88</v>
      </c>
      <c r="O11" s="214" t="s">
        <v>87</v>
      </c>
      <c r="P11" s="216" t="s">
        <v>88</v>
      </c>
      <c r="Q11" s="214" t="s">
        <v>87</v>
      </c>
      <c r="R11" s="216" t="s">
        <v>88</v>
      </c>
      <c r="S11" s="214" t="s">
        <v>87</v>
      </c>
      <c r="T11" s="216" t="s">
        <v>88</v>
      </c>
      <c r="U11" s="214" t="s">
        <v>87</v>
      </c>
      <c r="V11" s="216" t="s">
        <v>88</v>
      </c>
      <c r="W11" s="206"/>
      <c r="X11" s="207"/>
    </row>
    <row r="12" spans="1:24" s="108" customFormat="1" ht="36.75" customHeight="1" thickBot="1">
      <c r="A12" s="218"/>
      <c r="B12" s="219"/>
      <c r="C12" s="220" t="s">
        <v>41</v>
      </c>
      <c r="D12" s="221" t="s">
        <v>40</v>
      </c>
      <c r="E12" s="220" t="s">
        <v>41</v>
      </c>
      <c r="F12" s="222" t="s">
        <v>40</v>
      </c>
      <c r="G12" s="220" t="s">
        <v>41</v>
      </c>
      <c r="H12" s="222" t="s">
        <v>40</v>
      </c>
      <c r="I12" s="220" t="s">
        <v>41</v>
      </c>
      <c r="J12" s="222" t="s">
        <v>40</v>
      </c>
      <c r="K12" s="220" t="s">
        <v>41</v>
      </c>
      <c r="L12" s="222" t="s">
        <v>40</v>
      </c>
      <c r="M12" s="223" t="s">
        <v>41</v>
      </c>
      <c r="N12" s="222" t="s">
        <v>40</v>
      </c>
      <c r="O12" s="220" t="s">
        <v>41</v>
      </c>
      <c r="P12" s="222" t="s">
        <v>40</v>
      </c>
      <c r="Q12" s="220" t="s">
        <v>41</v>
      </c>
      <c r="R12" s="222" t="s">
        <v>40</v>
      </c>
      <c r="S12" s="220" t="s">
        <v>41</v>
      </c>
      <c r="T12" s="222" t="s">
        <v>40</v>
      </c>
      <c r="U12" s="220" t="s">
        <v>41</v>
      </c>
      <c r="V12" s="222" t="s">
        <v>40</v>
      </c>
      <c r="W12" s="224"/>
      <c r="X12" s="225"/>
    </row>
    <row r="13" spans="1:24" ht="28.5" customHeight="1" thickTop="1">
      <c r="A13" s="226" t="s">
        <v>4</v>
      </c>
      <c r="B13" s="227" t="s">
        <v>10</v>
      </c>
      <c r="C13" s="228">
        <v>1485566.718803639</v>
      </c>
      <c r="D13" s="229" t="s">
        <v>343</v>
      </c>
      <c r="E13" s="228">
        <v>187750.95110088756</v>
      </c>
      <c r="F13" s="230" t="s">
        <v>343</v>
      </c>
      <c r="G13" s="228">
        <v>533</v>
      </c>
      <c r="H13" s="230" t="s">
        <v>343</v>
      </c>
      <c r="I13" s="228">
        <v>85.029</v>
      </c>
      <c r="J13" s="230" t="s">
        <v>343</v>
      </c>
      <c r="K13" s="231" t="s">
        <v>343</v>
      </c>
      <c r="L13" s="232">
        <v>1937910</v>
      </c>
      <c r="M13" s="233">
        <v>257522</v>
      </c>
      <c r="N13" s="230" t="s">
        <v>343</v>
      </c>
      <c r="O13" s="228">
        <v>633.6979006411726</v>
      </c>
      <c r="P13" s="230" t="s">
        <v>343</v>
      </c>
      <c r="Q13" s="228">
        <v>5818.603194832161</v>
      </c>
      <c r="R13" s="230" t="s">
        <v>343</v>
      </c>
      <c r="S13" s="228">
        <v>1937910</v>
      </c>
      <c r="T13" s="234">
        <v>1937910</v>
      </c>
      <c r="U13" s="231" t="s">
        <v>343</v>
      </c>
      <c r="V13" s="230" t="s">
        <v>343</v>
      </c>
      <c r="W13" s="235" t="s">
        <v>4</v>
      </c>
      <c r="X13" s="236" t="s">
        <v>352</v>
      </c>
    </row>
    <row r="14" spans="1:24" ht="28.5" customHeight="1">
      <c r="A14" s="226" t="s">
        <v>5</v>
      </c>
      <c r="B14" s="227" t="s">
        <v>353</v>
      </c>
      <c r="C14" s="228">
        <v>13303422.823633313</v>
      </c>
      <c r="D14" s="229" t="s">
        <v>343</v>
      </c>
      <c r="E14" s="228">
        <v>2454660.926480314</v>
      </c>
      <c r="F14" s="230" t="s">
        <v>343</v>
      </c>
      <c r="G14" s="228">
        <v>20648</v>
      </c>
      <c r="H14" s="230" t="s">
        <v>343</v>
      </c>
      <c r="I14" s="231" t="s">
        <v>343</v>
      </c>
      <c r="J14" s="230" t="s">
        <v>343</v>
      </c>
      <c r="K14" s="231" t="s">
        <v>343</v>
      </c>
      <c r="L14" s="230" t="s">
        <v>343</v>
      </c>
      <c r="M14" s="233">
        <v>88179.415</v>
      </c>
      <c r="N14" s="232">
        <v>16970648.955</v>
      </c>
      <c r="O14" s="228">
        <v>456893.435</v>
      </c>
      <c r="P14" s="230" t="s">
        <v>343</v>
      </c>
      <c r="Q14" s="228">
        <v>481199.35488637205</v>
      </c>
      <c r="R14" s="230" t="s">
        <v>343</v>
      </c>
      <c r="S14" s="228">
        <v>16805003.955</v>
      </c>
      <c r="T14" s="232">
        <v>16970648.955</v>
      </c>
      <c r="U14" s="228">
        <v>165645</v>
      </c>
      <c r="V14" s="230" t="s">
        <v>343</v>
      </c>
      <c r="W14" s="237" t="s">
        <v>5</v>
      </c>
      <c r="X14" s="236" t="s">
        <v>354</v>
      </c>
    </row>
    <row r="15" spans="1:24" ht="28.5" customHeight="1">
      <c r="A15" s="226" t="s">
        <v>6</v>
      </c>
      <c r="B15" s="227" t="s">
        <v>355</v>
      </c>
      <c r="C15" s="228">
        <v>17747514.815286867</v>
      </c>
      <c r="D15" s="229" t="s">
        <v>343</v>
      </c>
      <c r="E15" s="228">
        <v>3034607.633475608</v>
      </c>
      <c r="F15" s="230" t="s">
        <v>343</v>
      </c>
      <c r="G15" s="228">
        <v>98735</v>
      </c>
      <c r="H15" s="230" t="s">
        <v>343</v>
      </c>
      <c r="I15" s="231" t="s">
        <v>343</v>
      </c>
      <c r="J15" s="230" t="s">
        <v>343</v>
      </c>
      <c r="K15" s="231" t="s">
        <v>343</v>
      </c>
      <c r="L15" s="230" t="s">
        <v>343</v>
      </c>
      <c r="M15" s="233">
        <v>1051122</v>
      </c>
      <c r="N15" s="232">
        <v>27773580.75</v>
      </c>
      <c r="O15" s="228">
        <v>1338339.2519999999</v>
      </c>
      <c r="P15" s="230" t="s">
        <v>343</v>
      </c>
      <c r="Q15" s="228">
        <v>809741.0492375217</v>
      </c>
      <c r="R15" s="230" t="s">
        <v>343</v>
      </c>
      <c r="S15" s="228">
        <v>24080059.75</v>
      </c>
      <c r="T15" s="232">
        <v>27773580.75</v>
      </c>
      <c r="U15" s="228">
        <v>3693521</v>
      </c>
      <c r="V15" s="230" t="s">
        <v>343</v>
      </c>
      <c r="W15" s="237" t="s">
        <v>6</v>
      </c>
      <c r="X15" s="236" t="s">
        <v>356</v>
      </c>
    </row>
    <row r="16" spans="1:24" ht="28.5" customHeight="1">
      <c r="A16" s="226" t="s">
        <v>7</v>
      </c>
      <c r="B16" s="227" t="s">
        <v>357</v>
      </c>
      <c r="C16" s="228">
        <v>3101280.370319802</v>
      </c>
      <c r="D16" s="229" t="s">
        <v>343</v>
      </c>
      <c r="E16" s="228">
        <v>637.9965069657491</v>
      </c>
      <c r="F16" s="230" t="s">
        <v>343</v>
      </c>
      <c r="G16" s="228">
        <v>280</v>
      </c>
      <c r="H16" s="230" t="s">
        <v>343</v>
      </c>
      <c r="I16" s="231" t="s">
        <v>343</v>
      </c>
      <c r="J16" s="230" t="s">
        <v>343</v>
      </c>
      <c r="K16" s="231" t="s">
        <v>343</v>
      </c>
      <c r="L16" s="230" t="s">
        <v>343</v>
      </c>
      <c r="M16" s="233">
        <v>2390825</v>
      </c>
      <c r="N16" s="230" t="s">
        <v>343</v>
      </c>
      <c r="O16" s="228">
        <v>86336.145</v>
      </c>
      <c r="P16" s="230" t="s">
        <v>343</v>
      </c>
      <c r="Q16" s="228">
        <v>77820.48817323243</v>
      </c>
      <c r="R16" s="230" t="s">
        <v>343</v>
      </c>
      <c r="S16" s="228">
        <v>5657179.999999999</v>
      </c>
      <c r="T16" s="230" t="s">
        <v>343</v>
      </c>
      <c r="U16" s="231" t="s">
        <v>343</v>
      </c>
      <c r="V16" s="232">
        <v>5657180</v>
      </c>
      <c r="W16" s="237" t="s">
        <v>7</v>
      </c>
      <c r="X16" s="236" t="s">
        <v>358</v>
      </c>
    </row>
    <row r="17" spans="1:24" ht="28.5" customHeight="1">
      <c r="A17" s="226" t="s">
        <v>8</v>
      </c>
      <c r="B17" s="227" t="s">
        <v>12</v>
      </c>
      <c r="C17" s="231" t="s">
        <v>343</v>
      </c>
      <c r="D17" s="229" t="s">
        <v>343</v>
      </c>
      <c r="E17" s="231" t="s">
        <v>343</v>
      </c>
      <c r="F17" s="230" t="s">
        <v>343</v>
      </c>
      <c r="G17" s="231" t="s">
        <v>343</v>
      </c>
      <c r="H17" s="230" t="s">
        <v>343</v>
      </c>
      <c r="I17" s="228">
        <v>1224065.295</v>
      </c>
      <c r="J17" s="230" t="s">
        <v>343</v>
      </c>
      <c r="K17" s="231" t="s">
        <v>343</v>
      </c>
      <c r="L17" s="232">
        <v>200691</v>
      </c>
      <c r="M17" s="238" t="s">
        <v>343</v>
      </c>
      <c r="N17" s="232">
        <v>1023374.295</v>
      </c>
      <c r="O17" s="231" t="s">
        <v>343</v>
      </c>
      <c r="P17" s="230" t="s">
        <v>343</v>
      </c>
      <c r="Q17" s="231" t="s">
        <v>343</v>
      </c>
      <c r="R17" s="230" t="s">
        <v>343</v>
      </c>
      <c r="S17" s="228">
        <v>1224065.295</v>
      </c>
      <c r="T17" s="232">
        <v>1224065.295</v>
      </c>
      <c r="U17" s="231" t="s">
        <v>343</v>
      </c>
      <c r="V17" s="230" t="s">
        <v>343</v>
      </c>
      <c r="W17" s="237" t="s">
        <v>8</v>
      </c>
      <c r="X17" s="236" t="s">
        <v>359</v>
      </c>
    </row>
    <row r="18" spans="1:24" ht="28.5" customHeight="1">
      <c r="A18" s="226" t="s">
        <v>9</v>
      </c>
      <c r="B18" s="227" t="s">
        <v>13</v>
      </c>
      <c r="C18" s="231" t="s">
        <v>343</v>
      </c>
      <c r="D18" s="229" t="s">
        <v>343</v>
      </c>
      <c r="E18" s="231" t="s">
        <v>343</v>
      </c>
      <c r="F18" s="230" t="s">
        <v>343</v>
      </c>
      <c r="G18" s="231" t="s">
        <v>343</v>
      </c>
      <c r="H18" s="230" t="s">
        <v>343</v>
      </c>
      <c r="I18" s="231" t="s">
        <v>343</v>
      </c>
      <c r="J18" s="230" t="s">
        <v>343</v>
      </c>
      <c r="K18" s="231" t="s">
        <v>343</v>
      </c>
      <c r="L18" s="232">
        <v>1700503</v>
      </c>
      <c r="M18" s="233">
        <v>1700503</v>
      </c>
      <c r="N18" s="230" t="s">
        <v>343</v>
      </c>
      <c r="O18" s="231" t="s">
        <v>343</v>
      </c>
      <c r="P18" s="230" t="s">
        <v>343</v>
      </c>
      <c r="Q18" s="231" t="s">
        <v>343</v>
      </c>
      <c r="R18" s="230" t="s">
        <v>343</v>
      </c>
      <c r="S18" s="228">
        <v>1700503</v>
      </c>
      <c r="T18" s="232">
        <v>1700503</v>
      </c>
      <c r="U18" s="231" t="s">
        <v>343</v>
      </c>
      <c r="V18" s="230" t="s">
        <v>343</v>
      </c>
      <c r="W18" s="237" t="s">
        <v>9</v>
      </c>
      <c r="X18" s="236" t="s">
        <v>360</v>
      </c>
    </row>
    <row r="19" spans="1:24" ht="28.5" customHeight="1">
      <c r="A19" s="226" t="s">
        <v>20</v>
      </c>
      <c r="B19" s="227" t="s">
        <v>14</v>
      </c>
      <c r="C19" s="231" t="s">
        <v>343</v>
      </c>
      <c r="D19" s="229" t="s">
        <v>343</v>
      </c>
      <c r="E19" s="231" t="s">
        <v>343</v>
      </c>
      <c r="F19" s="230" t="s">
        <v>343</v>
      </c>
      <c r="G19" s="231" t="s">
        <v>343</v>
      </c>
      <c r="H19" s="230" t="s">
        <v>343</v>
      </c>
      <c r="I19" s="231" t="s">
        <v>343</v>
      </c>
      <c r="J19" s="230" t="s">
        <v>343</v>
      </c>
      <c r="K19" s="231" t="s">
        <v>343</v>
      </c>
      <c r="L19" s="232">
        <v>2243689</v>
      </c>
      <c r="M19" s="233">
        <v>2183680</v>
      </c>
      <c r="N19" s="230" t="s">
        <v>343</v>
      </c>
      <c r="O19" s="228">
        <v>60008</v>
      </c>
      <c r="P19" s="230" t="s">
        <v>343</v>
      </c>
      <c r="Q19" s="228">
        <v>1</v>
      </c>
      <c r="R19" s="230" t="s">
        <v>343</v>
      </c>
      <c r="S19" s="228">
        <v>2243689</v>
      </c>
      <c r="T19" s="232">
        <v>2243689</v>
      </c>
      <c r="U19" s="231" t="s">
        <v>343</v>
      </c>
      <c r="V19" s="230" t="s">
        <v>343</v>
      </c>
      <c r="W19" s="237" t="s">
        <v>20</v>
      </c>
      <c r="X19" s="236" t="s">
        <v>361</v>
      </c>
    </row>
    <row r="20" spans="1:24" ht="28.5" customHeight="1">
      <c r="A20" s="226" t="s">
        <v>21</v>
      </c>
      <c r="B20" s="227" t="s">
        <v>362</v>
      </c>
      <c r="C20" s="231" t="s">
        <v>343</v>
      </c>
      <c r="D20" s="229" t="s">
        <v>343</v>
      </c>
      <c r="E20" s="231" t="s">
        <v>343</v>
      </c>
      <c r="F20" s="230" t="s">
        <v>343</v>
      </c>
      <c r="G20" s="231" t="s">
        <v>343</v>
      </c>
      <c r="H20" s="230" t="s">
        <v>343</v>
      </c>
      <c r="I20" s="231" t="s">
        <v>343</v>
      </c>
      <c r="J20" s="230" t="s">
        <v>343</v>
      </c>
      <c r="K20" s="231" t="s">
        <v>343</v>
      </c>
      <c r="L20" s="232">
        <v>7587300</v>
      </c>
      <c r="M20" s="233">
        <v>7486795</v>
      </c>
      <c r="N20" s="230" t="s">
        <v>343</v>
      </c>
      <c r="O20" s="228">
        <v>30500</v>
      </c>
      <c r="P20" s="230" t="s">
        <v>343</v>
      </c>
      <c r="Q20" s="228">
        <v>70005</v>
      </c>
      <c r="R20" s="230" t="s">
        <v>343</v>
      </c>
      <c r="S20" s="228">
        <v>7587300</v>
      </c>
      <c r="T20" s="232">
        <v>7587300</v>
      </c>
      <c r="U20" s="231" t="s">
        <v>343</v>
      </c>
      <c r="V20" s="230" t="s">
        <v>343</v>
      </c>
      <c r="W20" s="237" t="s">
        <v>21</v>
      </c>
      <c r="X20" s="236" t="s">
        <v>363</v>
      </c>
    </row>
    <row r="21" spans="1:24" ht="28.5" customHeight="1">
      <c r="A21" s="226" t="s">
        <v>22</v>
      </c>
      <c r="B21" s="227" t="s">
        <v>15</v>
      </c>
      <c r="C21" s="231" t="s">
        <v>343</v>
      </c>
      <c r="D21" s="229" t="s">
        <v>343</v>
      </c>
      <c r="E21" s="231" t="s">
        <v>343</v>
      </c>
      <c r="F21" s="230" t="s">
        <v>343</v>
      </c>
      <c r="G21" s="231" t="s">
        <v>343</v>
      </c>
      <c r="H21" s="230" t="s">
        <v>343</v>
      </c>
      <c r="I21" s="231" t="s">
        <v>343</v>
      </c>
      <c r="J21" s="230" t="s">
        <v>343</v>
      </c>
      <c r="K21" s="228">
        <v>1107230</v>
      </c>
      <c r="L21" s="230" t="s">
        <v>343</v>
      </c>
      <c r="M21" s="238" t="s">
        <v>343</v>
      </c>
      <c r="N21" s="232">
        <v>1107230</v>
      </c>
      <c r="O21" s="231" t="s">
        <v>343</v>
      </c>
      <c r="P21" s="230" t="s">
        <v>343</v>
      </c>
      <c r="Q21" s="231" t="s">
        <v>343</v>
      </c>
      <c r="R21" s="230" t="s">
        <v>343</v>
      </c>
      <c r="S21" s="228">
        <v>1107230</v>
      </c>
      <c r="T21" s="232">
        <v>1107230</v>
      </c>
      <c r="U21" s="231" t="s">
        <v>343</v>
      </c>
      <c r="V21" s="230" t="s">
        <v>343</v>
      </c>
      <c r="W21" s="237" t="s">
        <v>22</v>
      </c>
      <c r="X21" s="236" t="s">
        <v>364</v>
      </c>
    </row>
    <row r="22" spans="1:24" ht="28.5" customHeight="1">
      <c r="A22" s="226" t="s">
        <v>27</v>
      </c>
      <c r="B22" s="227" t="s">
        <v>16</v>
      </c>
      <c r="C22" s="231" t="s">
        <v>343</v>
      </c>
      <c r="D22" s="229" t="s">
        <v>343</v>
      </c>
      <c r="E22" s="231" t="s">
        <v>343</v>
      </c>
      <c r="F22" s="230" t="s">
        <v>343</v>
      </c>
      <c r="G22" s="231" t="s">
        <v>343</v>
      </c>
      <c r="H22" s="230" t="s">
        <v>343</v>
      </c>
      <c r="I22" s="231" t="s">
        <v>343</v>
      </c>
      <c r="J22" s="230" t="s">
        <v>343</v>
      </c>
      <c r="K22" s="231" t="s">
        <v>343</v>
      </c>
      <c r="L22" s="230" t="s">
        <v>343</v>
      </c>
      <c r="M22" s="233">
        <v>82506</v>
      </c>
      <c r="N22" s="232">
        <v>1203</v>
      </c>
      <c r="O22" s="231" t="s">
        <v>343</v>
      </c>
      <c r="P22" s="230" t="s">
        <v>343</v>
      </c>
      <c r="Q22" s="228">
        <v>1203</v>
      </c>
      <c r="R22" s="232">
        <v>82506</v>
      </c>
      <c r="S22" s="228">
        <v>83709</v>
      </c>
      <c r="T22" s="232">
        <v>83709</v>
      </c>
      <c r="U22" s="231" t="s">
        <v>343</v>
      </c>
      <c r="V22" s="230" t="s">
        <v>343</v>
      </c>
      <c r="W22" s="237" t="s">
        <v>27</v>
      </c>
      <c r="X22" s="236" t="s">
        <v>365</v>
      </c>
    </row>
    <row r="23" spans="1:24" ht="28.5" customHeight="1">
      <c r="A23" s="226" t="s">
        <v>28</v>
      </c>
      <c r="B23" s="227" t="s">
        <v>18</v>
      </c>
      <c r="C23" s="231" t="s">
        <v>343</v>
      </c>
      <c r="D23" s="239">
        <v>14312453.925957937</v>
      </c>
      <c r="E23" s="231" t="s">
        <v>343</v>
      </c>
      <c r="F23" s="232">
        <v>10001355.609935898</v>
      </c>
      <c r="G23" s="231" t="s">
        <v>343</v>
      </c>
      <c r="H23" s="232">
        <v>539085.687</v>
      </c>
      <c r="I23" s="231" t="s">
        <v>343</v>
      </c>
      <c r="J23" s="232">
        <v>1327585</v>
      </c>
      <c r="K23" s="231" t="s">
        <v>343</v>
      </c>
      <c r="L23" s="230" t="s">
        <v>343</v>
      </c>
      <c r="M23" s="233">
        <v>28690344.747</v>
      </c>
      <c r="N23" s="232">
        <v>5998</v>
      </c>
      <c r="O23" s="228">
        <v>1522503.908037253</v>
      </c>
      <c r="P23" s="232">
        <v>7546.553614654329</v>
      </c>
      <c r="Q23" s="228">
        <v>711142.2015716033</v>
      </c>
      <c r="R23" s="232">
        <v>969384.3215425692</v>
      </c>
      <c r="S23" s="228">
        <v>30923990.856608856</v>
      </c>
      <c r="T23" s="232">
        <v>27163409.098051056</v>
      </c>
      <c r="U23" s="231" t="s">
        <v>343</v>
      </c>
      <c r="V23" s="232">
        <v>3760581.7585578</v>
      </c>
      <c r="W23" s="237" t="s">
        <v>28</v>
      </c>
      <c r="X23" s="236" t="s">
        <v>366</v>
      </c>
    </row>
    <row r="24" spans="1:24" ht="28.5" customHeight="1">
      <c r="A24" s="226" t="s">
        <v>29</v>
      </c>
      <c r="B24" s="227" t="s">
        <v>367</v>
      </c>
      <c r="C24" s="228">
        <v>286407.6229242905</v>
      </c>
      <c r="D24" s="229" t="s">
        <v>343</v>
      </c>
      <c r="E24" s="228">
        <v>124010.90183094026</v>
      </c>
      <c r="F24" s="232" t="s">
        <v>343</v>
      </c>
      <c r="G24" s="228">
        <v>3500</v>
      </c>
      <c r="H24" s="230" t="s">
        <v>343</v>
      </c>
      <c r="I24" s="228">
        <v>16106.626</v>
      </c>
      <c r="J24" s="230" t="s">
        <v>343</v>
      </c>
      <c r="K24" s="231" t="s">
        <v>343</v>
      </c>
      <c r="L24" s="230" t="s">
        <v>343</v>
      </c>
      <c r="M24" s="233">
        <v>229459.574</v>
      </c>
      <c r="N24" s="232">
        <v>292660</v>
      </c>
      <c r="O24" s="228">
        <v>250302.32991554053</v>
      </c>
      <c r="P24" s="232" t="s">
        <v>343</v>
      </c>
      <c r="Q24" s="228">
        <v>298845.4724355174</v>
      </c>
      <c r="R24" s="232">
        <v>1081823.5271062888</v>
      </c>
      <c r="S24" s="228">
        <v>1208632.5271062886</v>
      </c>
      <c r="T24" s="232">
        <v>1374483.5271062888</v>
      </c>
      <c r="U24" s="228">
        <v>165851</v>
      </c>
      <c r="V24" s="232" t="s">
        <v>343</v>
      </c>
      <c r="W24" s="237" t="s">
        <v>29</v>
      </c>
      <c r="X24" s="236" t="s">
        <v>368</v>
      </c>
    </row>
    <row r="25" spans="1:24" ht="28.5" customHeight="1">
      <c r="A25" s="226" t="s">
        <v>30</v>
      </c>
      <c r="B25" s="227" t="s">
        <v>369</v>
      </c>
      <c r="C25" s="228">
        <v>58373.40280867335</v>
      </c>
      <c r="D25" s="239">
        <v>65415.74624210886</v>
      </c>
      <c r="E25" s="228">
        <v>590199.9354312811</v>
      </c>
      <c r="F25" s="232">
        <v>1200843.1747198915</v>
      </c>
      <c r="G25" s="231" t="s">
        <v>343</v>
      </c>
      <c r="H25" s="232">
        <v>181064.272</v>
      </c>
      <c r="I25" s="228">
        <v>333932.78099999996</v>
      </c>
      <c r="J25" s="232">
        <v>73383.53908218839</v>
      </c>
      <c r="K25" s="231" t="s">
        <v>343</v>
      </c>
      <c r="L25" s="230" t="s">
        <v>343</v>
      </c>
      <c r="M25" s="238" t="s">
        <v>343</v>
      </c>
      <c r="N25" s="232">
        <v>772196.529</v>
      </c>
      <c r="O25" s="231" t="s">
        <v>343</v>
      </c>
      <c r="P25" s="230" t="s">
        <v>343</v>
      </c>
      <c r="Q25" s="231" t="s">
        <v>343</v>
      </c>
      <c r="R25" s="232">
        <v>16905.214961081907</v>
      </c>
      <c r="S25" s="228">
        <v>982506.1192399544</v>
      </c>
      <c r="T25" s="232">
        <v>2309808.47600527</v>
      </c>
      <c r="U25" s="228">
        <v>1514522</v>
      </c>
      <c r="V25" s="232">
        <v>187219.6432346837</v>
      </c>
      <c r="W25" s="237" t="s">
        <v>30</v>
      </c>
      <c r="X25" s="236" t="s">
        <v>370</v>
      </c>
    </row>
    <row r="26" spans="1:24" ht="28.5" customHeight="1">
      <c r="A26" s="226" t="s">
        <v>371</v>
      </c>
      <c r="B26" s="227" t="s">
        <v>372</v>
      </c>
      <c r="C26" s="228">
        <v>44524.68</v>
      </c>
      <c r="D26" s="229" t="s">
        <v>343</v>
      </c>
      <c r="E26" s="228">
        <v>93312.56309156597</v>
      </c>
      <c r="F26" s="232">
        <v>721957.1400472319</v>
      </c>
      <c r="G26" s="228" t="s">
        <v>343</v>
      </c>
      <c r="H26" s="232">
        <v>319754</v>
      </c>
      <c r="I26" s="231" t="s">
        <v>343</v>
      </c>
      <c r="J26" s="230" t="s">
        <v>343</v>
      </c>
      <c r="K26" s="231" t="s">
        <v>343</v>
      </c>
      <c r="L26" s="230" t="s">
        <v>343</v>
      </c>
      <c r="M26" s="233">
        <v>692976.3346488858</v>
      </c>
      <c r="N26" s="230" t="s">
        <v>343</v>
      </c>
      <c r="O26" s="228">
        <v>173474.8640918523</v>
      </c>
      <c r="P26" s="230" t="s">
        <v>343</v>
      </c>
      <c r="Q26" s="228">
        <v>479867.558167696</v>
      </c>
      <c r="R26" s="232">
        <v>442444.8599527682</v>
      </c>
      <c r="S26" s="228">
        <v>1484156</v>
      </c>
      <c r="T26" s="232">
        <v>1484156</v>
      </c>
      <c r="U26" s="231" t="s">
        <v>343</v>
      </c>
      <c r="V26" s="230" t="s">
        <v>343</v>
      </c>
      <c r="W26" s="237" t="s">
        <v>371</v>
      </c>
      <c r="X26" s="236" t="s">
        <v>373</v>
      </c>
    </row>
    <row r="27" spans="1:24" ht="28.5" customHeight="1">
      <c r="A27" s="226" t="s">
        <v>374</v>
      </c>
      <c r="B27" s="227" t="s">
        <v>19</v>
      </c>
      <c r="C27" s="228">
        <v>45562.336</v>
      </c>
      <c r="D27" s="229" t="s">
        <v>343</v>
      </c>
      <c r="E27" s="228">
        <v>1768.6725228874354</v>
      </c>
      <c r="F27" s="230" t="s">
        <v>343</v>
      </c>
      <c r="G27" s="228">
        <v>2048.3118582912307</v>
      </c>
      <c r="H27" s="230" t="s">
        <v>343</v>
      </c>
      <c r="I27" s="228">
        <v>110027.84216500001</v>
      </c>
      <c r="J27" s="232">
        <v>5695292</v>
      </c>
      <c r="K27" s="231" t="s">
        <v>343</v>
      </c>
      <c r="L27" s="230" t="s">
        <v>343</v>
      </c>
      <c r="M27" s="233">
        <v>3479723.2390382113</v>
      </c>
      <c r="N27" s="230" t="s">
        <v>343</v>
      </c>
      <c r="O27" s="228">
        <v>1765775.0522450947</v>
      </c>
      <c r="P27" s="230" t="s">
        <v>343</v>
      </c>
      <c r="Q27" s="228">
        <v>254414.5461705157</v>
      </c>
      <c r="R27" s="230" t="s">
        <v>343</v>
      </c>
      <c r="S27" s="228">
        <v>5659320.000000001</v>
      </c>
      <c r="T27" s="232">
        <v>5695292</v>
      </c>
      <c r="U27" s="228">
        <v>35972</v>
      </c>
      <c r="V27" s="230" t="s">
        <v>343</v>
      </c>
      <c r="W27" s="237" t="s">
        <v>374</v>
      </c>
      <c r="X27" s="236" t="s">
        <v>375</v>
      </c>
    </row>
    <row r="28" spans="1:24" ht="28.5" customHeight="1">
      <c r="A28" s="226" t="s">
        <v>31</v>
      </c>
      <c r="B28" s="227" t="s">
        <v>376</v>
      </c>
      <c r="C28" s="228">
        <v>125263.11600000001</v>
      </c>
      <c r="D28" s="229" t="s">
        <v>343</v>
      </c>
      <c r="E28" s="228">
        <v>20633.66119732484</v>
      </c>
      <c r="F28" s="232">
        <v>1022727.8502013183</v>
      </c>
      <c r="G28" s="228">
        <v>18434.530217094038</v>
      </c>
      <c r="H28" s="232">
        <v>529569</v>
      </c>
      <c r="I28" s="228">
        <v>10000</v>
      </c>
      <c r="J28" s="230" t="s">
        <v>343</v>
      </c>
      <c r="K28" s="231" t="s">
        <v>343</v>
      </c>
      <c r="L28" s="230" t="s">
        <v>343</v>
      </c>
      <c r="M28" s="233">
        <v>711929.8727788053</v>
      </c>
      <c r="N28" s="230" t="s">
        <v>343</v>
      </c>
      <c r="O28" s="228">
        <v>568621.7058422895</v>
      </c>
      <c r="P28" s="232">
        <v>114950</v>
      </c>
      <c r="Q28" s="228">
        <v>435217.1139644863</v>
      </c>
      <c r="R28" s="232">
        <v>230679.14979868178</v>
      </c>
      <c r="S28" s="228">
        <v>1890100</v>
      </c>
      <c r="T28" s="232">
        <v>1897926</v>
      </c>
      <c r="U28" s="228">
        <v>7826</v>
      </c>
      <c r="V28" s="230" t="s">
        <v>343</v>
      </c>
      <c r="W28" s="237" t="s">
        <v>31</v>
      </c>
      <c r="X28" s="236" t="s">
        <v>377</v>
      </c>
    </row>
    <row r="29" spans="1:24" ht="28.5" customHeight="1">
      <c r="A29" s="226" t="s">
        <v>32</v>
      </c>
      <c r="B29" s="227" t="s">
        <v>17</v>
      </c>
      <c r="C29" s="228">
        <v>56215.08789659798</v>
      </c>
      <c r="D29" s="229" t="s">
        <v>343</v>
      </c>
      <c r="E29" s="228">
        <v>9895.96648229362</v>
      </c>
      <c r="F29" s="230" t="s">
        <v>343</v>
      </c>
      <c r="G29" s="228">
        <v>16320</v>
      </c>
      <c r="H29" s="230" t="s">
        <v>343</v>
      </c>
      <c r="I29" s="228">
        <v>5000</v>
      </c>
      <c r="J29" s="230" t="s">
        <v>343</v>
      </c>
      <c r="K29" s="231" t="s">
        <v>343</v>
      </c>
      <c r="L29" s="230" t="s">
        <v>343</v>
      </c>
      <c r="M29" s="233">
        <v>76664.964</v>
      </c>
      <c r="N29" s="232">
        <v>1209539</v>
      </c>
      <c r="O29" s="228">
        <v>960203.9149229984</v>
      </c>
      <c r="P29" s="230" t="s">
        <v>343</v>
      </c>
      <c r="Q29" s="228">
        <v>77865.06669810996</v>
      </c>
      <c r="R29" s="230" t="s">
        <v>343</v>
      </c>
      <c r="S29" s="228">
        <v>1202165</v>
      </c>
      <c r="T29" s="232">
        <v>1209539</v>
      </c>
      <c r="U29" s="228">
        <v>7374</v>
      </c>
      <c r="V29" s="230" t="s">
        <v>343</v>
      </c>
      <c r="W29" s="237" t="s">
        <v>32</v>
      </c>
      <c r="X29" s="236" t="s">
        <v>378</v>
      </c>
    </row>
    <row r="30" spans="1:24" ht="28.5" customHeight="1">
      <c r="A30" s="226" t="s">
        <v>33</v>
      </c>
      <c r="B30" s="227" t="s">
        <v>45</v>
      </c>
      <c r="C30" s="228">
        <v>1119566.6192341438</v>
      </c>
      <c r="D30" s="229" t="s">
        <v>343</v>
      </c>
      <c r="E30" s="228">
        <v>399210.64474340924</v>
      </c>
      <c r="F30" s="230" t="s">
        <v>343</v>
      </c>
      <c r="G30" s="228">
        <v>15509.638521239258</v>
      </c>
      <c r="H30" s="230" t="s">
        <v>343</v>
      </c>
      <c r="I30" s="228">
        <v>22772.202808754133</v>
      </c>
      <c r="J30" s="230" t="s">
        <v>343</v>
      </c>
      <c r="K30" s="231" t="s">
        <v>343</v>
      </c>
      <c r="L30" s="230" t="s">
        <v>343</v>
      </c>
      <c r="M30" s="233">
        <v>22347.14436014279</v>
      </c>
      <c r="N30" s="232">
        <v>265.011</v>
      </c>
      <c r="O30" s="228">
        <v>443248.412265615</v>
      </c>
      <c r="P30" s="230" t="s">
        <v>343</v>
      </c>
      <c r="Q30" s="228">
        <v>127966.64316116815</v>
      </c>
      <c r="R30" s="232">
        <v>2159786</v>
      </c>
      <c r="S30" s="228">
        <v>2150621.305094472</v>
      </c>
      <c r="T30" s="232">
        <v>2160051.011</v>
      </c>
      <c r="U30" s="228">
        <v>9429.705905527906</v>
      </c>
      <c r="V30" s="230" t="s">
        <v>343</v>
      </c>
      <c r="W30" s="237" t="s">
        <v>33</v>
      </c>
      <c r="X30" s="236" t="s">
        <v>379</v>
      </c>
    </row>
    <row r="31" spans="1:24" ht="28.5" customHeight="1">
      <c r="A31" s="226" t="s">
        <v>34</v>
      </c>
      <c r="B31" s="227" t="s">
        <v>380</v>
      </c>
      <c r="C31" s="228">
        <v>8602803.120477729</v>
      </c>
      <c r="D31" s="229" t="s">
        <v>343</v>
      </c>
      <c r="E31" s="228">
        <v>3614985.870205524</v>
      </c>
      <c r="F31" s="232">
        <v>25455648</v>
      </c>
      <c r="G31" s="228">
        <v>26208.446</v>
      </c>
      <c r="H31" s="232" t="s">
        <v>343</v>
      </c>
      <c r="I31" s="228">
        <v>773608.0778649674</v>
      </c>
      <c r="J31" s="230" t="s">
        <v>343</v>
      </c>
      <c r="K31" s="231" t="s">
        <v>343</v>
      </c>
      <c r="L31" s="230" t="s">
        <v>343</v>
      </c>
      <c r="M31" s="233">
        <v>305496.63066127314</v>
      </c>
      <c r="N31" s="232">
        <v>365495</v>
      </c>
      <c r="O31" s="228">
        <v>1526977.1620453503</v>
      </c>
      <c r="P31" s="232">
        <v>171562</v>
      </c>
      <c r="Q31" s="228">
        <v>3122022.6927451547</v>
      </c>
      <c r="R31" s="232">
        <v>3211960</v>
      </c>
      <c r="S31" s="228">
        <v>17972102</v>
      </c>
      <c r="T31" s="232">
        <v>29204665</v>
      </c>
      <c r="U31" s="228">
        <v>11232563</v>
      </c>
      <c r="V31" s="230" t="s">
        <v>343</v>
      </c>
      <c r="W31" s="237" t="s">
        <v>34</v>
      </c>
      <c r="X31" s="236" t="s">
        <v>381</v>
      </c>
    </row>
    <row r="32" spans="1:24" ht="28.5" customHeight="1">
      <c r="A32" s="226" t="s">
        <v>35</v>
      </c>
      <c r="B32" s="227" t="s">
        <v>382</v>
      </c>
      <c r="C32" s="228">
        <v>8039973.435719768</v>
      </c>
      <c r="D32" s="229" t="s">
        <v>343</v>
      </c>
      <c r="E32" s="228">
        <v>3772652.131355668</v>
      </c>
      <c r="F32" s="232">
        <v>10021330.09642272</v>
      </c>
      <c r="G32" s="228">
        <v>18864.663</v>
      </c>
      <c r="H32" s="232">
        <v>1912037.8930000002</v>
      </c>
      <c r="I32" s="228">
        <v>3305351.7798447665</v>
      </c>
      <c r="J32" s="230" t="s">
        <v>343</v>
      </c>
      <c r="K32" s="228">
        <v>25818</v>
      </c>
      <c r="L32" s="232">
        <v>972901</v>
      </c>
      <c r="M32" s="233">
        <v>142728.77317418577</v>
      </c>
      <c r="N32" s="232">
        <v>3277909</v>
      </c>
      <c r="O32" s="228">
        <v>83699.12276627077</v>
      </c>
      <c r="P32" s="232">
        <v>1112208.6228954997</v>
      </c>
      <c r="Q32" s="228">
        <v>4486932.395605208</v>
      </c>
      <c r="R32" s="232">
        <v>4259297.689147646</v>
      </c>
      <c r="S32" s="228">
        <v>19876020.30146587</v>
      </c>
      <c r="T32" s="232">
        <v>21555684.30146586</v>
      </c>
      <c r="U32" s="228">
        <v>1679664</v>
      </c>
      <c r="V32" s="230" t="s">
        <v>343</v>
      </c>
      <c r="W32" s="237" t="s">
        <v>35</v>
      </c>
      <c r="X32" s="236" t="s">
        <v>383</v>
      </c>
    </row>
    <row r="33" spans="1:24" ht="28.5" customHeight="1">
      <c r="A33" s="226" t="s">
        <v>36</v>
      </c>
      <c r="B33" s="227" t="s">
        <v>11</v>
      </c>
      <c r="C33" s="228">
        <v>18944639</v>
      </c>
      <c r="D33" s="229" t="s">
        <v>343</v>
      </c>
      <c r="E33" s="231" t="s">
        <v>343</v>
      </c>
      <c r="F33" s="230" t="s">
        <v>343</v>
      </c>
      <c r="G33" s="231" t="s">
        <v>343</v>
      </c>
      <c r="H33" s="230" t="s">
        <v>343</v>
      </c>
      <c r="I33" s="231" t="s">
        <v>343</v>
      </c>
      <c r="J33" s="230" t="s">
        <v>343</v>
      </c>
      <c r="K33" s="231" t="s">
        <v>343</v>
      </c>
      <c r="L33" s="230" t="s">
        <v>343</v>
      </c>
      <c r="M33" s="238" t="s">
        <v>343</v>
      </c>
      <c r="N33" s="230" t="s">
        <v>343</v>
      </c>
      <c r="O33" s="231" t="s">
        <v>343</v>
      </c>
      <c r="P33" s="232">
        <v>18944639</v>
      </c>
      <c r="Q33" s="231" t="s">
        <v>343</v>
      </c>
      <c r="R33" s="230" t="s">
        <v>343</v>
      </c>
      <c r="S33" s="228">
        <v>18944639</v>
      </c>
      <c r="T33" s="232">
        <v>18944639</v>
      </c>
      <c r="U33" s="231" t="s">
        <v>343</v>
      </c>
      <c r="V33" s="230" t="s">
        <v>343</v>
      </c>
      <c r="W33" s="237" t="s">
        <v>36</v>
      </c>
      <c r="X33" s="236" t="s">
        <v>384</v>
      </c>
    </row>
    <row r="34" spans="1:24" ht="28.5" customHeight="1">
      <c r="A34" s="226" t="s">
        <v>37</v>
      </c>
      <c r="B34" s="227" t="s">
        <v>385</v>
      </c>
      <c r="C34" s="228">
        <v>3230781</v>
      </c>
      <c r="D34" s="229" t="s">
        <v>343</v>
      </c>
      <c r="E34" s="231" t="s">
        <v>343</v>
      </c>
      <c r="F34" s="230" t="s">
        <v>343</v>
      </c>
      <c r="G34" s="231" t="s">
        <v>343</v>
      </c>
      <c r="H34" s="230" t="s">
        <v>343</v>
      </c>
      <c r="I34" s="231" t="s">
        <v>343</v>
      </c>
      <c r="J34" s="230" t="s">
        <v>343</v>
      </c>
      <c r="K34" s="231" t="s">
        <v>343</v>
      </c>
      <c r="L34" s="230" t="s">
        <v>343</v>
      </c>
      <c r="M34" s="238" t="s">
        <v>343</v>
      </c>
      <c r="N34" s="230" t="s">
        <v>343</v>
      </c>
      <c r="O34" s="231" t="s">
        <v>343</v>
      </c>
      <c r="P34" s="232">
        <v>3230781</v>
      </c>
      <c r="Q34" s="231" t="s">
        <v>343</v>
      </c>
      <c r="R34" s="230" t="s">
        <v>343</v>
      </c>
      <c r="S34" s="228">
        <v>3230781</v>
      </c>
      <c r="T34" s="232">
        <v>3230781</v>
      </c>
      <c r="U34" s="231" t="s">
        <v>343</v>
      </c>
      <c r="V34" s="230" t="s">
        <v>343</v>
      </c>
      <c r="W34" s="237" t="s">
        <v>37</v>
      </c>
      <c r="X34" s="236" t="s">
        <v>386</v>
      </c>
    </row>
    <row r="35" spans="1:24" ht="28.5" customHeight="1">
      <c r="A35" s="226" t="s">
        <v>38</v>
      </c>
      <c r="B35" s="227" t="s">
        <v>387</v>
      </c>
      <c r="C35" s="228">
        <v>3024869.109488136</v>
      </c>
      <c r="D35" s="239">
        <v>498666.7731679307</v>
      </c>
      <c r="E35" s="228">
        <v>10348766.681325065</v>
      </c>
      <c r="F35" s="232">
        <v>11874478.981208555</v>
      </c>
      <c r="G35" s="228">
        <v>141668</v>
      </c>
      <c r="H35" s="232">
        <v>338614</v>
      </c>
      <c r="I35" s="231" t="s">
        <v>343</v>
      </c>
      <c r="J35" s="230" t="s">
        <v>343</v>
      </c>
      <c r="K35" s="231" t="s">
        <v>343</v>
      </c>
      <c r="L35" s="230" t="s">
        <v>343</v>
      </c>
      <c r="M35" s="238" t="s">
        <v>343</v>
      </c>
      <c r="N35" s="230" t="s">
        <v>343</v>
      </c>
      <c r="O35" s="231" t="s">
        <v>343</v>
      </c>
      <c r="P35" s="230" t="s">
        <v>343</v>
      </c>
      <c r="Q35" s="231" t="s">
        <v>343</v>
      </c>
      <c r="R35" s="230" t="s">
        <v>343</v>
      </c>
      <c r="S35" s="228">
        <v>13515303.7908132</v>
      </c>
      <c r="T35" s="232">
        <v>12711759.754376486</v>
      </c>
      <c r="U35" s="228">
        <v>4161207.9198073186</v>
      </c>
      <c r="V35" s="232">
        <v>4964751.956244033</v>
      </c>
      <c r="W35" s="237" t="s">
        <v>38</v>
      </c>
      <c r="X35" s="236" t="s">
        <v>388</v>
      </c>
    </row>
    <row r="36" spans="1:24" ht="28.5" customHeight="1">
      <c r="A36" s="226" t="s">
        <v>42</v>
      </c>
      <c r="B36" s="227" t="s">
        <v>389</v>
      </c>
      <c r="C36" s="228">
        <v>1679253.1169956666</v>
      </c>
      <c r="D36" s="229" t="s">
        <v>343</v>
      </c>
      <c r="E36" s="228">
        <v>6729046.436057283</v>
      </c>
      <c r="F36" s="230" t="s">
        <v>343</v>
      </c>
      <c r="G36" s="228">
        <v>10347</v>
      </c>
      <c r="H36" s="230" t="s">
        <v>343</v>
      </c>
      <c r="I36" s="231" t="s">
        <v>343</v>
      </c>
      <c r="J36" s="230" t="s">
        <v>343</v>
      </c>
      <c r="K36" s="231" t="s">
        <v>343</v>
      </c>
      <c r="L36" s="230" t="s">
        <v>343</v>
      </c>
      <c r="M36" s="233">
        <v>230596.609</v>
      </c>
      <c r="N36" s="230" t="s">
        <v>343</v>
      </c>
      <c r="O36" s="228">
        <v>108259.35973516712</v>
      </c>
      <c r="P36" s="230" t="s">
        <v>343</v>
      </c>
      <c r="Q36" s="228">
        <v>339162.5152180275</v>
      </c>
      <c r="R36" s="230" t="s">
        <v>343</v>
      </c>
      <c r="S36" s="228">
        <v>9096665.037006142</v>
      </c>
      <c r="T36" s="230" t="s">
        <v>343</v>
      </c>
      <c r="U36" s="231" t="s">
        <v>343</v>
      </c>
      <c r="V36" s="232">
        <v>9096665.037006143</v>
      </c>
      <c r="W36" s="237" t="s">
        <v>42</v>
      </c>
      <c r="X36" s="236" t="s">
        <v>390</v>
      </c>
    </row>
    <row r="37" spans="1:24" ht="28.5" customHeight="1">
      <c r="A37" s="226" t="s">
        <v>43</v>
      </c>
      <c r="B37" s="240" t="s">
        <v>391</v>
      </c>
      <c r="C37" s="228">
        <v>1933137.9359175113</v>
      </c>
      <c r="D37" s="229" t="s">
        <v>343</v>
      </c>
      <c r="E37" s="228">
        <v>208441.79783688518</v>
      </c>
      <c r="F37" s="232">
        <v>69818</v>
      </c>
      <c r="G37" s="228">
        <v>2139</v>
      </c>
      <c r="H37" s="230" t="s">
        <v>343</v>
      </c>
      <c r="I37" s="231" t="s">
        <v>343</v>
      </c>
      <c r="J37" s="230" t="s">
        <v>343</v>
      </c>
      <c r="K37" s="231" t="s">
        <v>343</v>
      </c>
      <c r="L37" s="230" t="s">
        <v>343</v>
      </c>
      <c r="M37" s="233">
        <v>2197168.674</v>
      </c>
      <c r="N37" s="232">
        <v>8180</v>
      </c>
      <c r="O37" s="228">
        <v>15142543.022</v>
      </c>
      <c r="P37" s="230" t="s">
        <v>343</v>
      </c>
      <c r="Q37" s="228">
        <v>1043399.5702456039</v>
      </c>
      <c r="R37" s="232" t="s">
        <v>343</v>
      </c>
      <c r="S37" s="228">
        <v>20526830.000000004</v>
      </c>
      <c r="T37" s="232">
        <v>77998</v>
      </c>
      <c r="U37" s="228">
        <v>48596</v>
      </c>
      <c r="V37" s="232">
        <v>20497428</v>
      </c>
      <c r="W37" s="237" t="s">
        <v>43</v>
      </c>
      <c r="X37" s="236" t="s">
        <v>392</v>
      </c>
    </row>
    <row r="38" spans="1:24" ht="28.5" customHeight="1">
      <c r="A38" s="226" t="s">
        <v>55</v>
      </c>
      <c r="B38" s="240" t="s">
        <v>393</v>
      </c>
      <c r="C38" s="231" t="s">
        <v>343</v>
      </c>
      <c r="D38" s="229" t="s">
        <v>343</v>
      </c>
      <c r="E38" s="231" t="s">
        <v>343</v>
      </c>
      <c r="F38" s="230" t="s">
        <v>343</v>
      </c>
      <c r="G38" s="231" t="s">
        <v>343</v>
      </c>
      <c r="H38" s="230" t="s">
        <v>343</v>
      </c>
      <c r="I38" s="231" t="s">
        <v>343</v>
      </c>
      <c r="J38" s="230" t="s">
        <v>343</v>
      </c>
      <c r="K38" s="228">
        <v>14137041</v>
      </c>
      <c r="L38" s="230" t="s">
        <v>343</v>
      </c>
      <c r="M38" s="238" t="s">
        <v>343</v>
      </c>
      <c r="N38" s="230" t="s">
        <v>343</v>
      </c>
      <c r="O38" s="231" t="s">
        <v>343</v>
      </c>
      <c r="P38" s="230" t="s">
        <v>343</v>
      </c>
      <c r="Q38" s="231" t="s">
        <v>343</v>
      </c>
      <c r="R38" s="230" t="s">
        <v>343</v>
      </c>
      <c r="S38" s="228">
        <v>14137041</v>
      </c>
      <c r="T38" s="230" t="s">
        <v>343</v>
      </c>
      <c r="U38" s="231" t="s">
        <v>343</v>
      </c>
      <c r="V38" s="232">
        <v>14137041</v>
      </c>
      <c r="W38" s="237" t="s">
        <v>55</v>
      </c>
      <c r="X38" s="236" t="s">
        <v>394</v>
      </c>
    </row>
    <row r="39" spans="1:24" s="15" customFormat="1" ht="28.5" customHeight="1">
      <c r="A39" s="226" t="s">
        <v>57</v>
      </c>
      <c r="B39" s="227" t="s">
        <v>395</v>
      </c>
      <c r="C39" s="228">
        <v>3117669.451405686</v>
      </c>
      <c r="D39" s="239" t="s">
        <v>343</v>
      </c>
      <c r="E39" s="228">
        <v>563610.6481979308</v>
      </c>
      <c r="F39" s="232" t="s">
        <v>343</v>
      </c>
      <c r="G39" s="228">
        <v>18300</v>
      </c>
      <c r="H39" s="232" t="s">
        <v>343</v>
      </c>
      <c r="I39" s="228" t="s">
        <v>343</v>
      </c>
      <c r="J39" s="232">
        <v>3351.9428377484437</v>
      </c>
      <c r="K39" s="228" t="s">
        <v>343</v>
      </c>
      <c r="L39" s="232">
        <v>633239.8166691326</v>
      </c>
      <c r="M39" s="233">
        <v>393863.583</v>
      </c>
      <c r="N39" s="232" t="s">
        <v>343</v>
      </c>
      <c r="O39" s="228" t="s">
        <v>343</v>
      </c>
      <c r="P39" s="232">
        <v>2526846.454255024</v>
      </c>
      <c r="Q39" s="228" t="s">
        <v>343</v>
      </c>
      <c r="R39" s="232">
        <v>686575.699646032</v>
      </c>
      <c r="S39" s="228">
        <v>4093443.6826036167</v>
      </c>
      <c r="T39" s="232">
        <v>3850013.913407937</v>
      </c>
      <c r="U39" s="228" t="s">
        <v>343</v>
      </c>
      <c r="V39" s="232">
        <v>243429.76919567946</v>
      </c>
      <c r="W39" s="237" t="s">
        <v>57</v>
      </c>
      <c r="X39" s="236" t="s">
        <v>396</v>
      </c>
    </row>
    <row r="40" spans="1:24" s="52" customFormat="1" ht="28.5" customHeight="1" thickBot="1">
      <c r="A40" s="241" t="s">
        <v>397</v>
      </c>
      <c r="B40" s="242"/>
      <c r="C40" s="243">
        <v>85946823.76291181</v>
      </c>
      <c r="D40" s="244">
        <v>14876536.445367977</v>
      </c>
      <c r="E40" s="243">
        <v>32154193.417841833</v>
      </c>
      <c r="F40" s="245">
        <v>60368158.85253561</v>
      </c>
      <c r="G40" s="243">
        <v>393535.5895966245</v>
      </c>
      <c r="H40" s="245">
        <v>3820124.852</v>
      </c>
      <c r="I40" s="243">
        <v>5800949.633683488</v>
      </c>
      <c r="J40" s="245">
        <v>7099612.481919937</v>
      </c>
      <c r="K40" s="243">
        <v>15270089</v>
      </c>
      <c r="L40" s="245">
        <v>15276233.816669133</v>
      </c>
      <c r="M40" s="246">
        <v>52414432.5606615</v>
      </c>
      <c r="N40" s="245">
        <v>52808279.54</v>
      </c>
      <c r="O40" s="243">
        <v>24518319.383768074</v>
      </c>
      <c r="P40" s="245">
        <v>26108533.630765177</v>
      </c>
      <c r="Q40" s="243">
        <v>12822624.271475049</v>
      </c>
      <c r="R40" s="245">
        <v>13141362.462155068</v>
      </c>
      <c r="S40" s="243">
        <v>229320967.6199384</v>
      </c>
      <c r="T40" s="245">
        <v>193498842.08141294</v>
      </c>
      <c r="U40" s="243">
        <v>22722171.625712845</v>
      </c>
      <c r="V40" s="245">
        <v>58544297.16423833</v>
      </c>
      <c r="W40" s="247"/>
      <c r="X40" s="248" t="s">
        <v>398</v>
      </c>
    </row>
    <row r="41" ht="15" customHeight="1" thickTop="1">
      <c r="K41" s="15"/>
    </row>
  </sheetData>
  <sheetProtection/>
  <mergeCells count="13">
    <mergeCell ref="E7:H7"/>
    <mergeCell ref="K7:R7"/>
    <mergeCell ref="E8:H8"/>
    <mergeCell ref="K8:R8"/>
    <mergeCell ref="G9:H9"/>
    <mergeCell ref="M9:N9"/>
    <mergeCell ref="O9:P9"/>
    <mergeCell ref="I10:J10"/>
    <mergeCell ref="M10:N10"/>
    <mergeCell ref="O10:P10"/>
    <mergeCell ref="S10:T10"/>
    <mergeCell ref="U10:V10"/>
    <mergeCell ref="W10:X10"/>
  </mergeCells>
  <printOptions horizontalCentered="1"/>
  <pageMargins left="0.3937007874015748" right="0.3937007874015748" top="0.7874015748031497" bottom="0.5905511811023623" header="0.5905511811023623" footer="0.984251968503937"/>
  <pageSetup horizontalDpi="600" verticalDpi="600" orientation="portrait" paperSize="9" scale="60" r:id="rId1"/>
  <colBreaks count="1" manualBreakCount="1">
    <brk id="12" max="37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X41"/>
  <sheetViews>
    <sheetView showGridLines="0" tabSelected="1" zoomScale="60" zoomScaleNormal="60" zoomScaleSheetLayoutView="74" workbookViewId="0" topLeftCell="A4">
      <selection activeCell="F20" sqref="F20"/>
    </sheetView>
  </sheetViews>
  <sheetFormatPr defaultColWidth="9" defaultRowHeight="15"/>
  <cols>
    <col min="1" max="1" width="3.09765625" style="12" customWidth="1"/>
    <col min="2" max="2" width="22.19921875" style="11" customWidth="1"/>
    <col min="3" max="6" width="11.8984375" style="2" bestFit="1" customWidth="1"/>
    <col min="7" max="10" width="10.19921875" style="2" customWidth="1"/>
    <col min="11" max="11" width="11.8984375" style="2" bestFit="1" customWidth="1"/>
    <col min="12" max="12" width="10.8984375" style="2" customWidth="1"/>
    <col min="13" max="14" width="11" style="15" customWidth="1"/>
    <col min="15" max="16" width="11.19921875" style="15" customWidth="1"/>
    <col min="17" max="18" width="11.296875" style="15" bestFit="1" customWidth="1"/>
    <col min="19" max="19" width="11.796875" style="2" customWidth="1"/>
    <col min="20" max="20" width="12" style="2" customWidth="1"/>
    <col min="21" max="22" width="11.09765625" style="2" customWidth="1"/>
    <col min="23" max="23" width="3.3984375" style="36" customWidth="1"/>
    <col min="24" max="24" width="29.796875" style="2" customWidth="1"/>
    <col min="25" max="16384" width="9" style="2" customWidth="1"/>
  </cols>
  <sheetData>
    <row r="1" spans="1:24" ht="33" customHeight="1">
      <c r="A1" s="152"/>
      <c r="B1" s="153"/>
      <c r="C1" s="153"/>
      <c r="D1" s="153"/>
      <c r="E1" s="153"/>
      <c r="F1" s="153"/>
      <c r="G1" s="153"/>
      <c r="H1" s="153"/>
      <c r="I1" s="153"/>
      <c r="J1" s="154"/>
      <c r="K1" s="154"/>
      <c r="L1" s="155"/>
      <c r="M1" s="156"/>
      <c r="N1" s="157"/>
      <c r="O1" s="157"/>
      <c r="P1" s="157"/>
      <c r="Q1" s="157"/>
      <c r="R1" s="157"/>
      <c r="S1" s="153"/>
      <c r="T1" s="153"/>
      <c r="U1" s="153"/>
      <c r="V1" s="153"/>
      <c r="W1" s="158"/>
      <c r="X1" s="153"/>
    </row>
    <row r="2" spans="1:24" s="25" customFormat="1" ht="33" customHeight="1">
      <c r="A2" s="159"/>
      <c r="B2" s="157"/>
      <c r="C2" s="157"/>
      <c r="D2" s="157"/>
      <c r="E2" s="157"/>
      <c r="F2" s="157"/>
      <c r="G2" s="157"/>
      <c r="H2" s="157"/>
      <c r="I2" s="157"/>
      <c r="J2" s="159"/>
      <c r="K2" s="159"/>
      <c r="L2" s="160"/>
      <c r="M2" s="161"/>
      <c r="N2" s="157"/>
      <c r="O2" s="157"/>
      <c r="P2" s="157"/>
      <c r="Q2" s="157"/>
      <c r="R2" s="157"/>
      <c r="S2" s="157"/>
      <c r="T2" s="157"/>
      <c r="U2" s="157"/>
      <c r="V2" s="157"/>
      <c r="W2" s="162"/>
      <c r="X2" s="157"/>
    </row>
    <row r="3" spans="1:24" s="42" customFormat="1" ht="33" customHeight="1">
      <c r="A3" s="163"/>
      <c r="B3" s="164"/>
      <c r="C3" s="164"/>
      <c r="D3" s="164"/>
      <c r="E3" s="164"/>
      <c r="F3" s="164"/>
      <c r="G3" s="164"/>
      <c r="H3" s="164"/>
      <c r="I3" s="164"/>
      <c r="J3" s="163"/>
      <c r="K3" s="163"/>
      <c r="L3" s="165" t="s">
        <v>347</v>
      </c>
      <c r="M3" s="166" t="s">
        <v>59</v>
      </c>
      <c r="N3" s="167"/>
      <c r="O3" s="167"/>
      <c r="P3" s="167"/>
      <c r="Q3" s="167"/>
      <c r="R3" s="167"/>
      <c r="S3" s="164"/>
      <c r="T3" s="164"/>
      <c r="U3" s="164"/>
      <c r="V3" s="164"/>
      <c r="W3" s="168"/>
      <c r="X3" s="164"/>
    </row>
    <row r="4" spans="1:24" ht="33" customHeight="1">
      <c r="A4" s="152"/>
      <c r="B4" s="169"/>
      <c r="C4" s="169"/>
      <c r="D4" s="169"/>
      <c r="E4" s="169"/>
      <c r="F4" s="169"/>
      <c r="G4" s="169"/>
      <c r="H4" s="169"/>
      <c r="I4" s="170"/>
      <c r="J4" s="171"/>
      <c r="K4" s="171"/>
      <c r="L4" s="170" t="s">
        <v>73</v>
      </c>
      <c r="M4" s="172" t="s">
        <v>348</v>
      </c>
      <c r="N4" s="169"/>
      <c r="O4" s="169"/>
      <c r="P4" s="169"/>
      <c r="Q4" s="169"/>
      <c r="R4" s="169"/>
      <c r="S4" s="169"/>
      <c r="T4" s="169"/>
      <c r="U4" s="169"/>
      <c r="V4" s="169"/>
      <c r="W4" s="162"/>
      <c r="X4" s="169"/>
    </row>
    <row r="5" spans="1:24" ht="22.5" customHeight="1">
      <c r="A5" s="173"/>
      <c r="B5" s="174"/>
      <c r="C5" s="175"/>
      <c r="D5" s="175"/>
      <c r="E5" s="175"/>
      <c r="F5" s="175"/>
      <c r="G5" s="175"/>
      <c r="H5" s="175"/>
      <c r="I5" s="175"/>
      <c r="J5" s="154"/>
      <c r="K5" s="176"/>
      <c r="L5" s="176"/>
      <c r="M5" s="177"/>
      <c r="N5" s="178"/>
      <c r="O5" s="178"/>
      <c r="P5" s="178"/>
      <c r="Q5" s="178"/>
      <c r="R5" s="178"/>
      <c r="S5" s="175"/>
      <c r="T5" s="179"/>
      <c r="U5" s="175"/>
      <c r="V5" s="179"/>
      <c r="W5" s="180"/>
      <c r="X5" s="181" t="s">
        <v>0</v>
      </c>
    </row>
    <row r="6" spans="1:24" ht="22.5" customHeight="1" thickBot="1">
      <c r="A6" s="182"/>
      <c r="B6" s="174"/>
      <c r="C6" s="175"/>
      <c r="D6" s="175"/>
      <c r="E6" s="175"/>
      <c r="F6" s="175"/>
      <c r="G6" s="175"/>
      <c r="H6" s="178"/>
      <c r="I6" s="175"/>
      <c r="J6" s="175"/>
      <c r="K6" s="175"/>
      <c r="L6" s="175"/>
      <c r="M6" s="178"/>
      <c r="N6" s="178"/>
      <c r="O6" s="178"/>
      <c r="P6" s="178"/>
      <c r="Q6" s="178"/>
      <c r="R6" s="178"/>
      <c r="S6" s="175"/>
      <c r="T6" s="183"/>
      <c r="U6" s="175"/>
      <c r="V6" s="183"/>
      <c r="W6" s="180"/>
      <c r="X6" s="184" t="s">
        <v>70</v>
      </c>
    </row>
    <row r="7" spans="1:24" s="77" customFormat="1" ht="21" customHeight="1" thickTop="1">
      <c r="A7" s="185"/>
      <c r="B7" s="186"/>
      <c r="C7" s="187" t="s">
        <v>23</v>
      </c>
      <c r="D7" s="188"/>
      <c r="E7" s="266" t="s">
        <v>192</v>
      </c>
      <c r="F7" s="267"/>
      <c r="G7" s="267"/>
      <c r="H7" s="268"/>
      <c r="I7" s="187"/>
      <c r="J7" s="188"/>
      <c r="K7" s="266" t="s">
        <v>193</v>
      </c>
      <c r="L7" s="267"/>
      <c r="M7" s="267"/>
      <c r="N7" s="267"/>
      <c r="O7" s="267"/>
      <c r="P7" s="267"/>
      <c r="Q7" s="267"/>
      <c r="R7" s="268"/>
      <c r="S7" s="187"/>
      <c r="T7" s="188"/>
      <c r="U7" s="189"/>
      <c r="V7" s="188"/>
      <c r="W7" s="190"/>
      <c r="X7" s="191"/>
    </row>
    <row r="8" spans="1:24" s="86" customFormat="1" ht="22.5" customHeight="1" thickBot="1">
      <c r="A8" s="192"/>
      <c r="B8" s="193"/>
      <c r="C8" s="194" t="s">
        <v>24</v>
      </c>
      <c r="D8" s="195"/>
      <c r="E8" s="269" t="s">
        <v>25</v>
      </c>
      <c r="F8" s="270"/>
      <c r="G8" s="270"/>
      <c r="H8" s="271"/>
      <c r="I8" s="196" t="s">
        <v>65</v>
      </c>
      <c r="J8" s="197"/>
      <c r="K8" s="269" t="s">
        <v>83</v>
      </c>
      <c r="L8" s="270"/>
      <c r="M8" s="270"/>
      <c r="N8" s="270"/>
      <c r="O8" s="270"/>
      <c r="P8" s="270"/>
      <c r="Q8" s="270"/>
      <c r="R8" s="271"/>
      <c r="S8" s="198" t="s">
        <v>84</v>
      </c>
      <c r="T8" s="197"/>
      <c r="U8" s="199" t="s">
        <v>85</v>
      </c>
      <c r="V8" s="197"/>
      <c r="W8" s="200"/>
      <c r="X8" s="201"/>
    </row>
    <row r="9" spans="1:24" s="92" customFormat="1" ht="18.75" customHeight="1">
      <c r="A9" s="192"/>
      <c r="B9" s="193"/>
      <c r="C9" s="194" t="s">
        <v>75</v>
      </c>
      <c r="D9" s="195"/>
      <c r="E9" s="196" t="s">
        <v>89</v>
      </c>
      <c r="F9" s="202"/>
      <c r="G9" s="272" t="s">
        <v>90</v>
      </c>
      <c r="H9" s="273"/>
      <c r="I9" s="194"/>
      <c r="J9" s="203"/>
      <c r="K9" s="204" t="s">
        <v>91</v>
      </c>
      <c r="L9" s="202"/>
      <c r="M9" s="274" t="s">
        <v>312</v>
      </c>
      <c r="N9" s="275"/>
      <c r="O9" s="276" t="s">
        <v>44</v>
      </c>
      <c r="P9" s="275"/>
      <c r="Q9" s="205" t="s">
        <v>323</v>
      </c>
      <c r="R9" s="195"/>
      <c r="S9" s="198" t="s">
        <v>66</v>
      </c>
      <c r="T9" s="203"/>
      <c r="U9" s="199" t="s">
        <v>86</v>
      </c>
      <c r="V9" s="203"/>
      <c r="W9" s="206"/>
      <c r="X9" s="262"/>
    </row>
    <row r="10" spans="1:24" s="86" customFormat="1" ht="33.75" customHeight="1" thickBot="1">
      <c r="A10" s="208" t="s">
        <v>39</v>
      </c>
      <c r="B10" s="203"/>
      <c r="C10" s="209" t="s">
        <v>76</v>
      </c>
      <c r="D10" s="210"/>
      <c r="E10" s="209" t="s">
        <v>344</v>
      </c>
      <c r="F10" s="210"/>
      <c r="G10" s="211" t="s">
        <v>77</v>
      </c>
      <c r="H10" s="210"/>
      <c r="I10" s="281" t="s">
        <v>67</v>
      </c>
      <c r="J10" s="282"/>
      <c r="K10" s="209" t="s">
        <v>68</v>
      </c>
      <c r="L10" s="210"/>
      <c r="M10" s="283" t="s">
        <v>313</v>
      </c>
      <c r="N10" s="278"/>
      <c r="O10" s="277" t="s">
        <v>78</v>
      </c>
      <c r="P10" s="278"/>
      <c r="Q10" s="212" t="s">
        <v>79</v>
      </c>
      <c r="R10" s="210"/>
      <c r="S10" s="269" t="s">
        <v>80</v>
      </c>
      <c r="T10" s="271"/>
      <c r="U10" s="270" t="s">
        <v>81</v>
      </c>
      <c r="V10" s="271"/>
      <c r="W10" s="279" t="s">
        <v>26</v>
      </c>
      <c r="X10" s="280"/>
    </row>
    <row r="11" spans="1:24" s="92" customFormat="1" ht="21.75" customHeight="1">
      <c r="A11" s="213"/>
      <c r="B11" s="203"/>
      <c r="C11" s="214" t="s">
        <v>87</v>
      </c>
      <c r="D11" s="263" t="s">
        <v>88</v>
      </c>
      <c r="E11" s="214" t="s">
        <v>87</v>
      </c>
      <c r="F11" s="216" t="s">
        <v>88</v>
      </c>
      <c r="G11" s="214" t="s">
        <v>87</v>
      </c>
      <c r="H11" s="216" t="s">
        <v>88</v>
      </c>
      <c r="I11" s="214" t="s">
        <v>87</v>
      </c>
      <c r="J11" s="216" t="s">
        <v>88</v>
      </c>
      <c r="K11" s="214" t="s">
        <v>87</v>
      </c>
      <c r="L11" s="216" t="s">
        <v>88</v>
      </c>
      <c r="M11" s="217" t="s">
        <v>87</v>
      </c>
      <c r="N11" s="216" t="s">
        <v>88</v>
      </c>
      <c r="O11" s="214" t="s">
        <v>87</v>
      </c>
      <c r="P11" s="216" t="s">
        <v>88</v>
      </c>
      <c r="Q11" s="214" t="s">
        <v>87</v>
      </c>
      <c r="R11" s="216" t="s">
        <v>88</v>
      </c>
      <c r="S11" s="214" t="s">
        <v>87</v>
      </c>
      <c r="T11" s="216" t="s">
        <v>88</v>
      </c>
      <c r="U11" s="214" t="s">
        <v>87</v>
      </c>
      <c r="V11" s="216" t="s">
        <v>88</v>
      </c>
      <c r="W11" s="206"/>
      <c r="X11" s="262"/>
    </row>
    <row r="12" spans="1:24" s="108" customFormat="1" ht="36.75" customHeight="1" thickBot="1">
      <c r="A12" s="218"/>
      <c r="B12" s="219"/>
      <c r="C12" s="220" t="s">
        <v>41</v>
      </c>
      <c r="D12" s="221" t="s">
        <v>40</v>
      </c>
      <c r="E12" s="220" t="s">
        <v>41</v>
      </c>
      <c r="F12" s="222" t="s">
        <v>40</v>
      </c>
      <c r="G12" s="220" t="s">
        <v>41</v>
      </c>
      <c r="H12" s="222" t="s">
        <v>40</v>
      </c>
      <c r="I12" s="220" t="s">
        <v>41</v>
      </c>
      <c r="J12" s="222" t="s">
        <v>40</v>
      </c>
      <c r="K12" s="220" t="s">
        <v>41</v>
      </c>
      <c r="L12" s="222" t="s">
        <v>40</v>
      </c>
      <c r="M12" s="223" t="s">
        <v>41</v>
      </c>
      <c r="N12" s="222" t="s">
        <v>40</v>
      </c>
      <c r="O12" s="220" t="s">
        <v>41</v>
      </c>
      <c r="P12" s="222" t="s">
        <v>40</v>
      </c>
      <c r="Q12" s="220" t="s">
        <v>41</v>
      </c>
      <c r="R12" s="222" t="s">
        <v>40</v>
      </c>
      <c r="S12" s="220" t="s">
        <v>41</v>
      </c>
      <c r="T12" s="222" t="s">
        <v>40</v>
      </c>
      <c r="U12" s="220" t="s">
        <v>41</v>
      </c>
      <c r="V12" s="222" t="s">
        <v>40</v>
      </c>
      <c r="W12" s="224"/>
      <c r="X12" s="225"/>
    </row>
    <row r="13" spans="1:24" ht="28.5" customHeight="1" thickTop="1">
      <c r="A13" s="226" t="s">
        <v>4</v>
      </c>
      <c r="B13" s="227" t="s">
        <v>10</v>
      </c>
      <c r="C13" s="228">
        <v>1581210.0596140823</v>
      </c>
      <c r="D13" s="229" t="s">
        <v>343</v>
      </c>
      <c r="E13" s="228">
        <v>194185.46072037588</v>
      </c>
      <c r="F13" s="230" t="s">
        <v>343</v>
      </c>
      <c r="G13" s="228">
        <v>559.014</v>
      </c>
      <c r="H13" s="230" t="s">
        <v>343</v>
      </c>
      <c r="I13" s="228">
        <v>58.713883</v>
      </c>
      <c r="J13" s="230" t="s">
        <v>343</v>
      </c>
      <c r="K13" s="231" t="s">
        <v>343</v>
      </c>
      <c r="L13" s="232">
        <v>2042041</v>
      </c>
      <c r="M13" s="233">
        <v>250738</v>
      </c>
      <c r="N13" s="230" t="s">
        <v>343</v>
      </c>
      <c r="O13" s="228">
        <v>514.9015461253967</v>
      </c>
      <c r="P13" s="230" t="s">
        <v>343</v>
      </c>
      <c r="Q13" s="228">
        <v>14774.850236416554</v>
      </c>
      <c r="R13" s="230" t="s">
        <v>343</v>
      </c>
      <c r="S13" s="228">
        <v>2042041</v>
      </c>
      <c r="T13" s="234">
        <v>2042041</v>
      </c>
      <c r="U13" s="231" t="s">
        <v>343</v>
      </c>
      <c r="V13" s="230" t="s">
        <v>343</v>
      </c>
      <c r="W13" s="235" t="s">
        <v>4</v>
      </c>
      <c r="X13" s="236" t="s">
        <v>352</v>
      </c>
    </row>
    <row r="14" spans="1:24" ht="28.5" customHeight="1">
      <c r="A14" s="226" t="s">
        <v>5</v>
      </c>
      <c r="B14" s="227" t="s">
        <v>353</v>
      </c>
      <c r="C14" s="228">
        <v>13570482.707633877</v>
      </c>
      <c r="D14" s="229" t="s">
        <v>343</v>
      </c>
      <c r="E14" s="228">
        <v>2704404.3486814722</v>
      </c>
      <c r="F14" s="230" t="s">
        <v>343</v>
      </c>
      <c r="G14" s="228">
        <v>23323.517</v>
      </c>
      <c r="H14" s="230" t="s">
        <v>343</v>
      </c>
      <c r="I14" s="231" t="s">
        <v>343</v>
      </c>
      <c r="J14" s="230" t="s">
        <v>343</v>
      </c>
      <c r="K14" s="231" t="s">
        <v>343</v>
      </c>
      <c r="L14" s="230" t="s">
        <v>343</v>
      </c>
      <c r="M14" s="233">
        <v>78863</v>
      </c>
      <c r="N14" s="232">
        <v>17567394.361</v>
      </c>
      <c r="O14" s="228">
        <v>350135.461</v>
      </c>
      <c r="P14" s="230" t="s">
        <v>343</v>
      </c>
      <c r="Q14" s="228">
        <v>655669.3266846517</v>
      </c>
      <c r="R14" s="230" t="s">
        <v>343</v>
      </c>
      <c r="S14" s="228">
        <v>17382878.361</v>
      </c>
      <c r="T14" s="232">
        <v>17567394.361</v>
      </c>
      <c r="U14" s="228">
        <v>184516</v>
      </c>
      <c r="V14" s="230" t="s">
        <v>343</v>
      </c>
      <c r="W14" s="237" t="s">
        <v>5</v>
      </c>
      <c r="X14" s="236" t="s">
        <v>354</v>
      </c>
    </row>
    <row r="15" spans="1:24" ht="28.5" customHeight="1">
      <c r="A15" s="226" t="s">
        <v>6</v>
      </c>
      <c r="B15" s="227" t="s">
        <v>355</v>
      </c>
      <c r="C15" s="228">
        <v>18693392.71616961</v>
      </c>
      <c r="D15" s="229" t="s">
        <v>343</v>
      </c>
      <c r="E15" s="228">
        <v>2843031.0355960266</v>
      </c>
      <c r="F15" s="230" t="s">
        <v>343</v>
      </c>
      <c r="G15" s="228">
        <v>106996.815</v>
      </c>
      <c r="H15" s="230" t="s">
        <v>343</v>
      </c>
      <c r="I15" s="231" t="s">
        <v>343</v>
      </c>
      <c r="J15" s="230" t="s">
        <v>343</v>
      </c>
      <c r="K15" s="231" t="s">
        <v>343</v>
      </c>
      <c r="L15" s="230" t="s">
        <v>343</v>
      </c>
      <c r="M15" s="233">
        <v>1022237</v>
      </c>
      <c r="N15" s="232">
        <v>28853202.442</v>
      </c>
      <c r="O15" s="228">
        <v>1652461.754</v>
      </c>
      <c r="P15" s="230" t="s">
        <v>343</v>
      </c>
      <c r="Q15" s="228">
        <v>694776.1212343642</v>
      </c>
      <c r="R15" s="230" t="s">
        <v>343</v>
      </c>
      <c r="S15" s="228">
        <v>25012895.442000005</v>
      </c>
      <c r="T15" s="232">
        <v>28853202.442</v>
      </c>
      <c r="U15" s="228">
        <v>3840307</v>
      </c>
      <c r="V15" s="230" t="s">
        <v>343</v>
      </c>
      <c r="W15" s="237" t="s">
        <v>6</v>
      </c>
      <c r="X15" s="236" t="s">
        <v>356</v>
      </c>
    </row>
    <row r="16" spans="1:24" ht="28.5" customHeight="1">
      <c r="A16" s="226" t="s">
        <v>7</v>
      </c>
      <c r="B16" s="227" t="s">
        <v>357</v>
      </c>
      <c r="C16" s="228">
        <v>3253546.0769380014</v>
      </c>
      <c r="D16" s="229" t="s">
        <v>343</v>
      </c>
      <c r="E16" s="228">
        <v>1883.646299662245</v>
      </c>
      <c r="F16" s="230" t="s">
        <v>343</v>
      </c>
      <c r="G16" s="228">
        <v>246.003</v>
      </c>
      <c r="H16" s="230" t="s">
        <v>343</v>
      </c>
      <c r="I16" s="231" t="s">
        <v>343</v>
      </c>
      <c r="J16" s="230" t="s">
        <v>343</v>
      </c>
      <c r="K16" s="231" t="s">
        <v>343</v>
      </c>
      <c r="L16" s="230" t="s">
        <v>343</v>
      </c>
      <c r="M16" s="233">
        <v>2686886</v>
      </c>
      <c r="N16" s="230" t="s">
        <v>343</v>
      </c>
      <c r="O16" s="228">
        <v>116732.088</v>
      </c>
      <c r="P16" s="230" t="s">
        <v>343</v>
      </c>
      <c r="Q16" s="228">
        <v>72835.18576233668</v>
      </c>
      <c r="R16" s="230" t="s">
        <v>343</v>
      </c>
      <c r="S16" s="228">
        <v>6132129.000000001</v>
      </c>
      <c r="T16" s="230" t="s">
        <v>343</v>
      </c>
      <c r="U16" s="231" t="s">
        <v>343</v>
      </c>
      <c r="V16" s="232">
        <v>6132129</v>
      </c>
      <c r="W16" s="237" t="s">
        <v>7</v>
      </c>
      <c r="X16" s="236" t="s">
        <v>358</v>
      </c>
    </row>
    <row r="17" spans="1:24" ht="28.5" customHeight="1">
      <c r="A17" s="226" t="s">
        <v>8</v>
      </c>
      <c r="B17" s="227" t="s">
        <v>12</v>
      </c>
      <c r="C17" s="231" t="s">
        <v>343</v>
      </c>
      <c r="D17" s="229" t="s">
        <v>343</v>
      </c>
      <c r="E17" s="231" t="s">
        <v>343</v>
      </c>
      <c r="F17" s="230" t="s">
        <v>343</v>
      </c>
      <c r="G17" s="231" t="s">
        <v>343</v>
      </c>
      <c r="H17" s="230" t="s">
        <v>343</v>
      </c>
      <c r="I17" s="228">
        <v>1240597.197</v>
      </c>
      <c r="J17" s="230" t="s">
        <v>343</v>
      </c>
      <c r="K17" s="231" t="s">
        <v>343</v>
      </c>
      <c r="L17" s="232">
        <v>176637</v>
      </c>
      <c r="M17" s="238" t="s">
        <v>343</v>
      </c>
      <c r="N17" s="232">
        <v>1063960.197</v>
      </c>
      <c r="O17" s="231" t="s">
        <v>343</v>
      </c>
      <c r="P17" s="230" t="s">
        <v>343</v>
      </c>
      <c r="Q17" s="231" t="s">
        <v>343</v>
      </c>
      <c r="R17" s="230" t="s">
        <v>343</v>
      </c>
      <c r="S17" s="228">
        <v>1240597.197</v>
      </c>
      <c r="T17" s="232">
        <v>1240597.197</v>
      </c>
      <c r="U17" s="231" t="s">
        <v>343</v>
      </c>
      <c r="V17" s="230" t="s">
        <v>343</v>
      </c>
      <c r="W17" s="237" t="s">
        <v>8</v>
      </c>
      <c r="X17" s="236" t="s">
        <v>359</v>
      </c>
    </row>
    <row r="18" spans="1:24" ht="28.5" customHeight="1">
      <c r="A18" s="226" t="s">
        <v>9</v>
      </c>
      <c r="B18" s="227" t="s">
        <v>13</v>
      </c>
      <c r="C18" s="231" t="s">
        <v>343</v>
      </c>
      <c r="D18" s="229" t="s">
        <v>343</v>
      </c>
      <c r="E18" s="231" t="s">
        <v>343</v>
      </c>
      <c r="F18" s="230" t="s">
        <v>343</v>
      </c>
      <c r="G18" s="231" t="s">
        <v>343</v>
      </c>
      <c r="H18" s="230" t="s">
        <v>343</v>
      </c>
      <c r="I18" s="231" t="s">
        <v>343</v>
      </c>
      <c r="J18" s="230" t="s">
        <v>343</v>
      </c>
      <c r="K18" s="231" t="s">
        <v>343</v>
      </c>
      <c r="L18" s="232">
        <v>1743026</v>
      </c>
      <c r="M18" s="233">
        <v>1743026</v>
      </c>
      <c r="N18" s="230" t="s">
        <v>343</v>
      </c>
      <c r="O18" s="231" t="s">
        <v>343</v>
      </c>
      <c r="P18" s="230" t="s">
        <v>343</v>
      </c>
      <c r="Q18" s="231" t="s">
        <v>343</v>
      </c>
      <c r="R18" s="230" t="s">
        <v>343</v>
      </c>
      <c r="S18" s="228">
        <v>1743026</v>
      </c>
      <c r="T18" s="232">
        <v>1743026</v>
      </c>
      <c r="U18" s="231" t="s">
        <v>343</v>
      </c>
      <c r="V18" s="230" t="s">
        <v>343</v>
      </c>
      <c r="W18" s="237" t="s">
        <v>9</v>
      </c>
      <c r="X18" s="236" t="s">
        <v>360</v>
      </c>
    </row>
    <row r="19" spans="1:24" ht="28.5" customHeight="1">
      <c r="A19" s="226" t="s">
        <v>20</v>
      </c>
      <c r="B19" s="227" t="s">
        <v>14</v>
      </c>
      <c r="C19" s="231" t="s">
        <v>343</v>
      </c>
      <c r="D19" s="229" t="s">
        <v>343</v>
      </c>
      <c r="E19" s="231" t="s">
        <v>343</v>
      </c>
      <c r="F19" s="230" t="s">
        <v>343</v>
      </c>
      <c r="G19" s="231" t="s">
        <v>343</v>
      </c>
      <c r="H19" s="230" t="s">
        <v>343</v>
      </c>
      <c r="I19" s="231" t="s">
        <v>343</v>
      </c>
      <c r="J19" s="230" t="s">
        <v>343</v>
      </c>
      <c r="K19" s="231" t="s">
        <v>343</v>
      </c>
      <c r="L19" s="232">
        <v>2221258</v>
      </c>
      <c r="M19" s="233">
        <v>2161255</v>
      </c>
      <c r="N19" s="230" t="s">
        <v>343</v>
      </c>
      <c r="O19" s="228">
        <v>60002</v>
      </c>
      <c r="P19" s="230" t="s">
        <v>343</v>
      </c>
      <c r="Q19" s="228">
        <v>1</v>
      </c>
      <c r="R19" s="230" t="s">
        <v>343</v>
      </c>
      <c r="S19" s="228">
        <v>2221258</v>
      </c>
      <c r="T19" s="232">
        <v>2221258</v>
      </c>
      <c r="U19" s="231" t="s">
        <v>343</v>
      </c>
      <c r="V19" s="230" t="s">
        <v>343</v>
      </c>
      <c r="W19" s="237" t="s">
        <v>20</v>
      </c>
      <c r="X19" s="236" t="s">
        <v>361</v>
      </c>
    </row>
    <row r="20" spans="1:24" ht="28.5" customHeight="1">
      <c r="A20" s="226" t="s">
        <v>21</v>
      </c>
      <c r="B20" s="227" t="s">
        <v>362</v>
      </c>
      <c r="C20" s="231" t="s">
        <v>343</v>
      </c>
      <c r="D20" s="229" t="s">
        <v>343</v>
      </c>
      <c r="E20" s="231" t="s">
        <v>343</v>
      </c>
      <c r="F20" s="230" t="s">
        <v>343</v>
      </c>
      <c r="G20" s="231" t="s">
        <v>343</v>
      </c>
      <c r="H20" s="230" t="s">
        <v>343</v>
      </c>
      <c r="I20" s="231" t="s">
        <v>343</v>
      </c>
      <c r="J20" s="230" t="s">
        <v>343</v>
      </c>
      <c r="K20" s="231" t="s">
        <v>343</v>
      </c>
      <c r="L20" s="232">
        <v>7880140</v>
      </c>
      <c r="M20" s="233">
        <v>7792840</v>
      </c>
      <c r="N20" s="230" t="s">
        <v>343</v>
      </c>
      <c r="O20" s="228">
        <v>18500</v>
      </c>
      <c r="P20" s="230" t="s">
        <v>343</v>
      </c>
      <c r="Q20" s="228">
        <v>68800</v>
      </c>
      <c r="R20" s="230" t="s">
        <v>343</v>
      </c>
      <c r="S20" s="228">
        <v>7880140</v>
      </c>
      <c r="T20" s="232">
        <v>7880140</v>
      </c>
      <c r="U20" s="231" t="s">
        <v>343</v>
      </c>
      <c r="V20" s="230" t="s">
        <v>343</v>
      </c>
      <c r="W20" s="237" t="s">
        <v>21</v>
      </c>
      <c r="X20" s="236" t="s">
        <v>363</v>
      </c>
    </row>
    <row r="21" spans="1:24" ht="28.5" customHeight="1">
      <c r="A21" s="226" t="s">
        <v>22</v>
      </c>
      <c r="B21" s="227" t="s">
        <v>15</v>
      </c>
      <c r="C21" s="231" t="s">
        <v>343</v>
      </c>
      <c r="D21" s="229" t="s">
        <v>343</v>
      </c>
      <c r="E21" s="231" t="s">
        <v>343</v>
      </c>
      <c r="F21" s="230" t="s">
        <v>343</v>
      </c>
      <c r="G21" s="231" t="s">
        <v>343</v>
      </c>
      <c r="H21" s="230" t="s">
        <v>343</v>
      </c>
      <c r="I21" s="231" t="s">
        <v>343</v>
      </c>
      <c r="J21" s="230" t="s">
        <v>343</v>
      </c>
      <c r="K21" s="228">
        <v>1123992</v>
      </c>
      <c r="L21" s="230" t="s">
        <v>343</v>
      </c>
      <c r="M21" s="238" t="s">
        <v>343</v>
      </c>
      <c r="N21" s="232">
        <v>1123992</v>
      </c>
      <c r="O21" s="231" t="s">
        <v>343</v>
      </c>
      <c r="P21" s="230" t="s">
        <v>343</v>
      </c>
      <c r="Q21" s="231" t="s">
        <v>343</v>
      </c>
      <c r="R21" s="230" t="s">
        <v>343</v>
      </c>
      <c r="S21" s="228">
        <v>1123992</v>
      </c>
      <c r="T21" s="232">
        <v>1123992</v>
      </c>
      <c r="U21" s="231" t="s">
        <v>343</v>
      </c>
      <c r="V21" s="230" t="s">
        <v>343</v>
      </c>
      <c r="W21" s="237" t="s">
        <v>22</v>
      </c>
      <c r="X21" s="236" t="s">
        <v>364</v>
      </c>
    </row>
    <row r="22" spans="1:24" ht="28.5" customHeight="1">
      <c r="A22" s="226" t="s">
        <v>27</v>
      </c>
      <c r="B22" s="227" t="s">
        <v>16</v>
      </c>
      <c r="C22" s="231" t="s">
        <v>343</v>
      </c>
      <c r="D22" s="229" t="s">
        <v>343</v>
      </c>
      <c r="E22" s="231" t="s">
        <v>343</v>
      </c>
      <c r="F22" s="230" t="s">
        <v>343</v>
      </c>
      <c r="G22" s="231" t="s">
        <v>343</v>
      </c>
      <c r="H22" s="230" t="s">
        <v>343</v>
      </c>
      <c r="I22" s="231" t="s">
        <v>343</v>
      </c>
      <c r="J22" s="230" t="s">
        <v>343</v>
      </c>
      <c r="K22" s="231" t="s">
        <v>343</v>
      </c>
      <c r="L22" s="230" t="s">
        <v>343</v>
      </c>
      <c r="M22" s="233">
        <v>147307</v>
      </c>
      <c r="N22" s="232">
        <v>24</v>
      </c>
      <c r="O22" s="231" t="s">
        <v>343</v>
      </c>
      <c r="P22" s="230" t="s">
        <v>343</v>
      </c>
      <c r="Q22" s="228">
        <v>24</v>
      </c>
      <c r="R22" s="232">
        <v>147307</v>
      </c>
      <c r="S22" s="228">
        <v>147331</v>
      </c>
      <c r="T22" s="232">
        <v>147331</v>
      </c>
      <c r="U22" s="231" t="s">
        <v>343</v>
      </c>
      <c r="V22" s="230" t="s">
        <v>343</v>
      </c>
      <c r="W22" s="237" t="s">
        <v>27</v>
      </c>
      <c r="X22" s="236" t="s">
        <v>365</v>
      </c>
    </row>
    <row r="23" spans="1:24" ht="28.5" customHeight="1">
      <c r="A23" s="226" t="s">
        <v>28</v>
      </c>
      <c r="B23" s="227" t="s">
        <v>18</v>
      </c>
      <c r="C23" s="231" t="s">
        <v>343</v>
      </c>
      <c r="D23" s="239">
        <v>15009970.375073122</v>
      </c>
      <c r="E23" s="231" t="s">
        <v>343</v>
      </c>
      <c r="F23" s="232">
        <v>10228895.052759191</v>
      </c>
      <c r="G23" s="231" t="s">
        <v>343</v>
      </c>
      <c r="H23" s="232">
        <v>539496.459</v>
      </c>
      <c r="I23" s="231" t="s">
        <v>343</v>
      </c>
      <c r="J23" s="232">
        <v>1255487</v>
      </c>
      <c r="K23" s="231" t="s">
        <v>343</v>
      </c>
      <c r="L23" s="230" t="s">
        <v>343</v>
      </c>
      <c r="M23" s="233">
        <v>29401874.917</v>
      </c>
      <c r="N23" s="232">
        <v>7008</v>
      </c>
      <c r="O23" s="228">
        <v>1510526.737</v>
      </c>
      <c r="P23" s="232">
        <v>11820.881035354372</v>
      </c>
      <c r="Q23" s="228">
        <v>926527.5924368369</v>
      </c>
      <c r="R23" s="232">
        <v>1362919.263055434</v>
      </c>
      <c r="S23" s="228">
        <v>31838929.246436834</v>
      </c>
      <c r="T23" s="232">
        <v>28415597.0309231</v>
      </c>
      <c r="U23" s="231" t="s">
        <v>343</v>
      </c>
      <c r="V23" s="232">
        <v>3423332.215513736</v>
      </c>
      <c r="W23" s="237" t="s">
        <v>28</v>
      </c>
      <c r="X23" s="236" t="s">
        <v>366</v>
      </c>
    </row>
    <row r="24" spans="1:24" ht="28.5" customHeight="1">
      <c r="A24" s="226" t="s">
        <v>29</v>
      </c>
      <c r="B24" s="227" t="s">
        <v>367</v>
      </c>
      <c r="C24" s="228">
        <v>197755.06509985367</v>
      </c>
      <c r="D24" s="229" t="s">
        <v>343</v>
      </c>
      <c r="E24" s="228">
        <v>114289.95633413605</v>
      </c>
      <c r="F24" s="232">
        <v>7.941166047751904</v>
      </c>
      <c r="G24" s="228">
        <v>348.256</v>
      </c>
      <c r="H24" s="230" t="s">
        <v>343</v>
      </c>
      <c r="I24" s="228">
        <v>12426.074</v>
      </c>
      <c r="J24" s="230" t="s">
        <v>343</v>
      </c>
      <c r="K24" s="231" t="s">
        <v>343</v>
      </c>
      <c r="L24" s="230" t="s">
        <v>343</v>
      </c>
      <c r="M24" s="233">
        <v>377347</v>
      </c>
      <c r="N24" s="232">
        <v>310511</v>
      </c>
      <c r="O24" s="228">
        <v>195161.52899999998</v>
      </c>
      <c r="P24" s="232" t="s">
        <v>343</v>
      </c>
      <c r="Q24" s="228">
        <v>273090.8534762457</v>
      </c>
      <c r="R24" s="232">
        <v>1134871.7927441879</v>
      </c>
      <c r="S24" s="228">
        <v>1170418.7339102356</v>
      </c>
      <c r="T24" s="232">
        <v>1445390.7339102356</v>
      </c>
      <c r="U24" s="228">
        <v>276344</v>
      </c>
      <c r="V24" s="232">
        <v>1372</v>
      </c>
      <c r="W24" s="237" t="s">
        <v>29</v>
      </c>
      <c r="X24" s="236" t="s">
        <v>368</v>
      </c>
    </row>
    <row r="25" spans="1:24" ht="28.5" customHeight="1">
      <c r="A25" s="226" t="s">
        <v>30</v>
      </c>
      <c r="B25" s="227" t="s">
        <v>369</v>
      </c>
      <c r="C25" s="228">
        <v>71207.76208812214</v>
      </c>
      <c r="D25" s="239">
        <v>70967.59064530858</v>
      </c>
      <c r="E25" s="228">
        <v>560632.3514871554</v>
      </c>
      <c r="F25" s="232">
        <v>1168452.2417489546</v>
      </c>
      <c r="G25" s="228">
        <v>1990.185</v>
      </c>
      <c r="H25" s="232">
        <v>182843.558</v>
      </c>
      <c r="I25" s="228">
        <v>322428.583</v>
      </c>
      <c r="J25" s="232">
        <v>72744.58860880433</v>
      </c>
      <c r="K25" s="231" t="s">
        <v>343</v>
      </c>
      <c r="L25" s="230" t="s">
        <v>343</v>
      </c>
      <c r="M25" s="238" t="s">
        <v>343</v>
      </c>
      <c r="N25" s="232">
        <v>881985.138</v>
      </c>
      <c r="O25" s="231" t="s">
        <v>343</v>
      </c>
      <c r="P25" s="230" t="s">
        <v>343</v>
      </c>
      <c r="Q25" s="231" t="s">
        <v>343</v>
      </c>
      <c r="R25" s="232">
        <v>14933.67708915666</v>
      </c>
      <c r="S25" s="228">
        <v>956258.8815752777</v>
      </c>
      <c r="T25" s="232">
        <v>2391926.794092224</v>
      </c>
      <c r="U25" s="228">
        <v>1618996</v>
      </c>
      <c r="V25" s="232">
        <v>183328.0874830533</v>
      </c>
      <c r="W25" s="237" t="s">
        <v>30</v>
      </c>
      <c r="X25" s="236" t="s">
        <v>370</v>
      </c>
    </row>
    <row r="26" spans="1:24" ht="28.5" customHeight="1">
      <c r="A26" s="226" t="s">
        <v>371</v>
      </c>
      <c r="B26" s="227" t="s">
        <v>372</v>
      </c>
      <c r="C26" s="228">
        <v>51394.77</v>
      </c>
      <c r="D26" s="229" t="s">
        <v>343</v>
      </c>
      <c r="E26" s="228">
        <v>68603.9134273528</v>
      </c>
      <c r="F26" s="232">
        <v>714621.0585016521</v>
      </c>
      <c r="G26" s="228" t="s">
        <v>343</v>
      </c>
      <c r="H26" s="232">
        <v>274259.353</v>
      </c>
      <c r="I26" s="231" t="s">
        <v>343</v>
      </c>
      <c r="J26" s="230" t="s">
        <v>343</v>
      </c>
      <c r="K26" s="231" t="s">
        <v>343</v>
      </c>
      <c r="L26" s="230" t="s">
        <v>343</v>
      </c>
      <c r="M26" s="233">
        <v>914030.6561412298</v>
      </c>
      <c r="N26" s="230" t="s">
        <v>343</v>
      </c>
      <c r="O26" s="228">
        <v>189436.76850363167</v>
      </c>
      <c r="P26" s="230" t="s">
        <v>343</v>
      </c>
      <c r="Q26" s="228">
        <v>489692.8919277858</v>
      </c>
      <c r="R26" s="232">
        <v>724278.5884983479</v>
      </c>
      <c r="S26" s="228">
        <v>1713159</v>
      </c>
      <c r="T26" s="232">
        <v>1713159</v>
      </c>
      <c r="U26" s="231" t="s">
        <v>343</v>
      </c>
      <c r="V26" s="230" t="s">
        <v>343</v>
      </c>
      <c r="W26" s="237" t="s">
        <v>371</v>
      </c>
      <c r="X26" s="236" t="s">
        <v>373</v>
      </c>
    </row>
    <row r="27" spans="1:24" ht="28.5" customHeight="1">
      <c r="A27" s="226" t="s">
        <v>374</v>
      </c>
      <c r="B27" s="227" t="s">
        <v>19</v>
      </c>
      <c r="C27" s="228">
        <v>43026.1612</v>
      </c>
      <c r="D27" s="229" t="s">
        <v>343</v>
      </c>
      <c r="E27" s="228">
        <v>996.9215648594517</v>
      </c>
      <c r="F27" s="230" t="s">
        <v>343</v>
      </c>
      <c r="G27" s="228">
        <v>2099.54791468069</v>
      </c>
      <c r="H27" s="230" t="s">
        <v>343</v>
      </c>
      <c r="I27" s="228">
        <v>126957.243</v>
      </c>
      <c r="J27" s="232">
        <v>5661337</v>
      </c>
      <c r="K27" s="231" t="s">
        <v>343</v>
      </c>
      <c r="L27" s="230" t="s">
        <v>343</v>
      </c>
      <c r="M27" s="233">
        <v>3483965.68821296</v>
      </c>
      <c r="N27" s="230" t="s">
        <v>343</v>
      </c>
      <c r="O27" s="228">
        <v>1731020.5991364084</v>
      </c>
      <c r="P27" s="230" t="s">
        <v>343</v>
      </c>
      <c r="Q27" s="228">
        <v>263869.8389710909</v>
      </c>
      <c r="R27" s="230" t="s">
        <v>343</v>
      </c>
      <c r="S27" s="228">
        <v>5651935.999999999</v>
      </c>
      <c r="T27" s="232">
        <v>5661337</v>
      </c>
      <c r="U27" s="228">
        <v>9401</v>
      </c>
      <c r="V27" s="230" t="s">
        <v>343</v>
      </c>
      <c r="W27" s="237" t="s">
        <v>374</v>
      </c>
      <c r="X27" s="236" t="s">
        <v>375</v>
      </c>
    </row>
    <row r="28" spans="1:24" ht="28.5" customHeight="1">
      <c r="A28" s="226" t="s">
        <v>31</v>
      </c>
      <c r="B28" s="227" t="s">
        <v>376</v>
      </c>
      <c r="C28" s="228">
        <v>127914.072</v>
      </c>
      <c r="D28" s="229" t="s">
        <v>343</v>
      </c>
      <c r="E28" s="228">
        <v>26588.940079653945</v>
      </c>
      <c r="F28" s="232">
        <v>964551.380277622</v>
      </c>
      <c r="G28" s="228">
        <v>17918.826724329956</v>
      </c>
      <c r="H28" s="232">
        <v>541238</v>
      </c>
      <c r="I28" s="228">
        <v>20000</v>
      </c>
      <c r="J28" s="230" t="s">
        <v>343</v>
      </c>
      <c r="K28" s="231" t="s">
        <v>343</v>
      </c>
      <c r="L28" s="230" t="s">
        <v>343</v>
      </c>
      <c r="M28" s="233">
        <v>743749.0751478528</v>
      </c>
      <c r="N28" s="230" t="s">
        <v>343</v>
      </c>
      <c r="O28" s="228">
        <v>571520.5023626925</v>
      </c>
      <c r="P28" s="232">
        <v>178450</v>
      </c>
      <c r="Q28" s="228">
        <v>419685.5836854707</v>
      </c>
      <c r="R28" s="232">
        <v>253852.6197223781</v>
      </c>
      <c r="S28" s="228">
        <v>1927377</v>
      </c>
      <c r="T28" s="232">
        <v>1938092</v>
      </c>
      <c r="U28" s="228">
        <v>10715</v>
      </c>
      <c r="V28" s="230" t="s">
        <v>343</v>
      </c>
      <c r="W28" s="237" t="s">
        <v>31</v>
      </c>
      <c r="X28" s="236" t="s">
        <v>377</v>
      </c>
    </row>
    <row r="29" spans="1:24" ht="28.5" customHeight="1">
      <c r="A29" s="226" t="s">
        <v>32</v>
      </c>
      <c r="B29" s="227" t="s">
        <v>17</v>
      </c>
      <c r="C29" s="228">
        <v>61072.99016233685</v>
      </c>
      <c r="D29" s="229" t="s">
        <v>343</v>
      </c>
      <c r="E29" s="228">
        <v>13505.510794316464</v>
      </c>
      <c r="F29" s="230" t="s">
        <v>343</v>
      </c>
      <c r="G29" s="228">
        <v>15620.545</v>
      </c>
      <c r="H29" s="230" t="s">
        <v>343</v>
      </c>
      <c r="I29" s="228">
        <v>5000</v>
      </c>
      <c r="J29" s="230" t="s">
        <v>343</v>
      </c>
      <c r="K29" s="231" t="s">
        <v>343</v>
      </c>
      <c r="L29" s="230" t="s">
        <v>343</v>
      </c>
      <c r="M29" s="233">
        <v>88949.247</v>
      </c>
      <c r="N29" s="232">
        <v>1227343</v>
      </c>
      <c r="O29" s="228">
        <v>959453.8250000001</v>
      </c>
      <c r="P29" s="230" t="s">
        <v>343</v>
      </c>
      <c r="Q29" s="228">
        <v>76249.88204334669</v>
      </c>
      <c r="R29" s="230" t="s">
        <v>343</v>
      </c>
      <c r="S29" s="228">
        <v>1219852.0000000002</v>
      </c>
      <c r="T29" s="232">
        <v>1227343</v>
      </c>
      <c r="U29" s="228">
        <v>7491</v>
      </c>
      <c r="V29" s="230" t="s">
        <v>343</v>
      </c>
      <c r="W29" s="237" t="s">
        <v>32</v>
      </c>
      <c r="X29" s="236" t="s">
        <v>378</v>
      </c>
    </row>
    <row r="30" spans="1:24" ht="28.5" customHeight="1">
      <c r="A30" s="226" t="s">
        <v>33</v>
      </c>
      <c r="B30" s="227" t="s">
        <v>45</v>
      </c>
      <c r="C30" s="228">
        <v>1207327.6992660246</v>
      </c>
      <c r="D30" s="229" t="s">
        <v>343</v>
      </c>
      <c r="E30" s="228">
        <v>376594.1507888026</v>
      </c>
      <c r="F30" s="230" t="s">
        <v>343</v>
      </c>
      <c r="G30" s="228">
        <v>14805.562868848698</v>
      </c>
      <c r="H30" s="230" t="s">
        <v>343</v>
      </c>
      <c r="I30" s="228">
        <v>17729.841514614673</v>
      </c>
      <c r="J30" s="230" t="s">
        <v>343</v>
      </c>
      <c r="K30" s="231" t="s">
        <v>343</v>
      </c>
      <c r="L30" s="230" t="s">
        <v>343</v>
      </c>
      <c r="M30" s="233">
        <v>27448.482735698894</v>
      </c>
      <c r="N30" s="232">
        <v>0</v>
      </c>
      <c r="O30" s="228">
        <v>531446.9260269674</v>
      </c>
      <c r="P30" s="230" t="s">
        <v>343</v>
      </c>
      <c r="Q30" s="228">
        <v>166315.99179416324</v>
      </c>
      <c r="R30" s="232">
        <v>2352294</v>
      </c>
      <c r="S30" s="228">
        <v>2341668.65499512</v>
      </c>
      <c r="T30" s="232">
        <v>2352294</v>
      </c>
      <c r="U30" s="228">
        <v>10625.345004879826</v>
      </c>
      <c r="V30" s="230" t="s">
        <v>343</v>
      </c>
      <c r="W30" s="237" t="s">
        <v>33</v>
      </c>
      <c r="X30" s="236" t="s">
        <v>379</v>
      </c>
    </row>
    <row r="31" spans="1:24" ht="28.5" customHeight="1">
      <c r="A31" s="226" t="s">
        <v>34</v>
      </c>
      <c r="B31" s="227" t="s">
        <v>380</v>
      </c>
      <c r="C31" s="228">
        <v>9626010.408488587</v>
      </c>
      <c r="D31" s="229" t="s">
        <v>343</v>
      </c>
      <c r="E31" s="228">
        <v>4392001.684413422</v>
      </c>
      <c r="F31" s="232">
        <v>29831897</v>
      </c>
      <c r="G31" s="228">
        <v>26762.325</v>
      </c>
      <c r="H31" s="232" t="s">
        <v>343</v>
      </c>
      <c r="I31" s="228">
        <v>853223.2910352214</v>
      </c>
      <c r="J31" s="230" t="s">
        <v>343</v>
      </c>
      <c r="K31" s="231" t="s">
        <v>343</v>
      </c>
      <c r="L31" s="230" t="s">
        <v>343</v>
      </c>
      <c r="M31" s="233">
        <v>348026.60094868176</v>
      </c>
      <c r="N31" s="232">
        <v>421905</v>
      </c>
      <c r="O31" s="228">
        <v>1929446.2774240356</v>
      </c>
      <c r="P31" s="232">
        <v>180535</v>
      </c>
      <c r="Q31" s="228">
        <v>3427120.412690057</v>
      </c>
      <c r="R31" s="232">
        <v>3673001</v>
      </c>
      <c r="S31" s="228">
        <v>20602591.000000007</v>
      </c>
      <c r="T31" s="232">
        <v>34107338</v>
      </c>
      <c r="U31" s="228">
        <v>13504747</v>
      </c>
      <c r="V31" s="230" t="s">
        <v>343</v>
      </c>
      <c r="W31" s="237" t="s">
        <v>34</v>
      </c>
      <c r="X31" s="236" t="s">
        <v>381</v>
      </c>
    </row>
    <row r="32" spans="1:24" ht="28.5" customHeight="1">
      <c r="A32" s="226" t="s">
        <v>35</v>
      </c>
      <c r="B32" s="227" t="s">
        <v>382</v>
      </c>
      <c r="C32" s="228">
        <v>8870813.609225936</v>
      </c>
      <c r="D32" s="229" t="s">
        <v>343</v>
      </c>
      <c r="E32" s="228">
        <v>4259486.650757612</v>
      </c>
      <c r="F32" s="232">
        <v>11105401.511944253</v>
      </c>
      <c r="G32" s="228">
        <v>19122.769</v>
      </c>
      <c r="H32" s="232">
        <v>1947655.076</v>
      </c>
      <c r="I32" s="228">
        <v>3414062.819140509</v>
      </c>
      <c r="J32" s="230" t="s">
        <v>343</v>
      </c>
      <c r="K32" s="228">
        <v>25916</v>
      </c>
      <c r="L32" s="232">
        <v>1018093</v>
      </c>
      <c r="M32" s="233">
        <v>188335.8454187383</v>
      </c>
      <c r="N32" s="232">
        <v>3362261</v>
      </c>
      <c r="O32" s="228">
        <v>100630.49824120071</v>
      </c>
      <c r="P32" s="232">
        <v>1343756.9394433436</v>
      </c>
      <c r="Q32" s="228">
        <v>4986839.908683075</v>
      </c>
      <c r="R32" s="232">
        <v>4795112.573079475</v>
      </c>
      <c r="S32" s="228">
        <v>21865208.10046707</v>
      </c>
      <c r="T32" s="232">
        <v>23572280.10046707</v>
      </c>
      <c r="U32" s="228">
        <v>1707072</v>
      </c>
      <c r="V32" s="230" t="s">
        <v>343</v>
      </c>
      <c r="W32" s="237" t="s">
        <v>35</v>
      </c>
      <c r="X32" s="236" t="s">
        <v>383</v>
      </c>
    </row>
    <row r="33" spans="1:24" ht="28.5" customHeight="1">
      <c r="A33" s="226" t="s">
        <v>36</v>
      </c>
      <c r="B33" s="227" t="s">
        <v>11</v>
      </c>
      <c r="C33" s="228">
        <v>20760292</v>
      </c>
      <c r="D33" s="229" t="s">
        <v>343</v>
      </c>
      <c r="E33" s="231" t="s">
        <v>343</v>
      </c>
      <c r="F33" s="230" t="s">
        <v>343</v>
      </c>
      <c r="G33" s="231" t="s">
        <v>343</v>
      </c>
      <c r="H33" s="230" t="s">
        <v>343</v>
      </c>
      <c r="I33" s="231" t="s">
        <v>343</v>
      </c>
      <c r="J33" s="230" t="s">
        <v>343</v>
      </c>
      <c r="K33" s="231" t="s">
        <v>343</v>
      </c>
      <c r="L33" s="230" t="s">
        <v>343</v>
      </c>
      <c r="M33" s="238" t="s">
        <v>343</v>
      </c>
      <c r="N33" s="230" t="s">
        <v>343</v>
      </c>
      <c r="O33" s="231" t="s">
        <v>343</v>
      </c>
      <c r="P33" s="232">
        <v>20760292</v>
      </c>
      <c r="Q33" s="231" t="s">
        <v>343</v>
      </c>
      <c r="R33" s="230" t="s">
        <v>343</v>
      </c>
      <c r="S33" s="228">
        <v>20760292</v>
      </c>
      <c r="T33" s="232">
        <v>20760292</v>
      </c>
      <c r="U33" s="231" t="s">
        <v>343</v>
      </c>
      <c r="V33" s="230" t="s">
        <v>343</v>
      </c>
      <c r="W33" s="237" t="s">
        <v>36</v>
      </c>
      <c r="X33" s="236" t="s">
        <v>384</v>
      </c>
    </row>
    <row r="34" spans="1:24" ht="28.5" customHeight="1">
      <c r="A34" s="226" t="s">
        <v>37</v>
      </c>
      <c r="B34" s="227" t="s">
        <v>385</v>
      </c>
      <c r="C34" s="228">
        <v>3648155</v>
      </c>
      <c r="D34" s="229" t="s">
        <v>343</v>
      </c>
      <c r="E34" s="231" t="s">
        <v>343</v>
      </c>
      <c r="F34" s="230" t="s">
        <v>343</v>
      </c>
      <c r="G34" s="231" t="s">
        <v>343</v>
      </c>
      <c r="H34" s="230" t="s">
        <v>343</v>
      </c>
      <c r="I34" s="231" t="s">
        <v>343</v>
      </c>
      <c r="J34" s="230" t="s">
        <v>343</v>
      </c>
      <c r="K34" s="231" t="s">
        <v>343</v>
      </c>
      <c r="L34" s="230" t="s">
        <v>343</v>
      </c>
      <c r="M34" s="238" t="s">
        <v>343</v>
      </c>
      <c r="N34" s="230" t="s">
        <v>343</v>
      </c>
      <c r="O34" s="231" t="s">
        <v>343</v>
      </c>
      <c r="P34" s="232">
        <v>3648155</v>
      </c>
      <c r="Q34" s="231" t="s">
        <v>343</v>
      </c>
      <c r="R34" s="230" t="s">
        <v>343</v>
      </c>
      <c r="S34" s="228">
        <v>3648155</v>
      </c>
      <c r="T34" s="232">
        <v>3648155</v>
      </c>
      <c r="U34" s="231" t="s">
        <v>343</v>
      </c>
      <c r="V34" s="230" t="s">
        <v>343</v>
      </c>
      <c r="W34" s="237" t="s">
        <v>37</v>
      </c>
      <c r="X34" s="236" t="s">
        <v>386</v>
      </c>
    </row>
    <row r="35" spans="1:24" ht="28.5" customHeight="1">
      <c r="A35" s="226" t="s">
        <v>38</v>
      </c>
      <c r="B35" s="227" t="s">
        <v>387</v>
      </c>
      <c r="C35" s="228">
        <v>3098477.425362705</v>
      </c>
      <c r="D35" s="239">
        <v>443979.4043807107</v>
      </c>
      <c r="E35" s="228">
        <v>11220562.233824633</v>
      </c>
      <c r="F35" s="232">
        <v>12549378.954772826</v>
      </c>
      <c r="G35" s="228">
        <v>154753.641</v>
      </c>
      <c r="H35" s="232">
        <v>331233.569</v>
      </c>
      <c r="I35" s="231" t="s">
        <v>343</v>
      </c>
      <c r="J35" s="230" t="s">
        <v>343</v>
      </c>
      <c r="K35" s="231" t="s">
        <v>343</v>
      </c>
      <c r="L35" s="230" t="s">
        <v>343</v>
      </c>
      <c r="M35" s="238" t="s">
        <v>343</v>
      </c>
      <c r="N35" s="230" t="s">
        <v>343</v>
      </c>
      <c r="O35" s="231" t="s">
        <v>343</v>
      </c>
      <c r="P35" s="230" t="s">
        <v>343</v>
      </c>
      <c r="Q35" s="231" t="s">
        <v>343</v>
      </c>
      <c r="R35" s="230" t="s">
        <v>343</v>
      </c>
      <c r="S35" s="228">
        <v>14473793.300187338</v>
      </c>
      <c r="T35" s="232">
        <v>13324591.928153537</v>
      </c>
      <c r="U35" s="228">
        <v>4459688.646962536</v>
      </c>
      <c r="V35" s="232">
        <v>5608890.018996336</v>
      </c>
      <c r="W35" s="237" t="s">
        <v>38</v>
      </c>
      <c r="X35" s="236" t="s">
        <v>388</v>
      </c>
    </row>
    <row r="36" spans="1:24" ht="28.5" customHeight="1">
      <c r="A36" s="226" t="s">
        <v>42</v>
      </c>
      <c r="B36" s="227" t="s">
        <v>389</v>
      </c>
      <c r="C36" s="228">
        <v>1701138.5304262184</v>
      </c>
      <c r="D36" s="229" t="s">
        <v>343</v>
      </c>
      <c r="E36" s="228">
        <v>7258438.9791633515</v>
      </c>
      <c r="F36" s="230" t="s">
        <v>343</v>
      </c>
      <c r="G36" s="228">
        <v>12872.337</v>
      </c>
      <c r="H36" s="230" t="s">
        <v>343</v>
      </c>
      <c r="I36" s="231" t="s">
        <v>343</v>
      </c>
      <c r="J36" s="230" t="s">
        <v>343</v>
      </c>
      <c r="K36" s="231" t="s">
        <v>343</v>
      </c>
      <c r="L36" s="230" t="s">
        <v>343</v>
      </c>
      <c r="M36" s="233">
        <v>210619.235</v>
      </c>
      <c r="N36" s="230" t="s">
        <v>343</v>
      </c>
      <c r="O36" s="228">
        <v>112510.96768673508</v>
      </c>
      <c r="P36" s="230" t="s">
        <v>343</v>
      </c>
      <c r="Q36" s="228">
        <v>346432.61801214435</v>
      </c>
      <c r="R36" s="230" t="s">
        <v>343</v>
      </c>
      <c r="S36" s="228">
        <v>9642012.667288449</v>
      </c>
      <c r="T36" s="230" t="s">
        <v>343</v>
      </c>
      <c r="U36" s="231" t="s">
        <v>343</v>
      </c>
      <c r="V36" s="232">
        <v>9642012.66728845</v>
      </c>
      <c r="W36" s="237" t="s">
        <v>42</v>
      </c>
      <c r="X36" s="236" t="s">
        <v>390</v>
      </c>
    </row>
    <row r="37" spans="1:24" ht="28.5" customHeight="1">
      <c r="A37" s="226" t="s">
        <v>43</v>
      </c>
      <c r="B37" s="240" t="s">
        <v>391</v>
      </c>
      <c r="C37" s="228">
        <v>2596234.590173646</v>
      </c>
      <c r="D37" s="229" t="s">
        <v>343</v>
      </c>
      <c r="E37" s="228">
        <v>118018.07679058307</v>
      </c>
      <c r="F37" s="232">
        <v>71630</v>
      </c>
      <c r="G37" s="228">
        <v>1824.474</v>
      </c>
      <c r="H37" s="230" t="s">
        <v>343</v>
      </c>
      <c r="I37" s="231" t="s">
        <v>343</v>
      </c>
      <c r="J37" s="230" t="s">
        <v>343</v>
      </c>
      <c r="K37" s="231" t="s">
        <v>343</v>
      </c>
      <c r="L37" s="230" t="s">
        <v>343</v>
      </c>
      <c r="M37" s="233">
        <v>2423505.3880000003</v>
      </c>
      <c r="N37" s="232">
        <v>7670</v>
      </c>
      <c r="O37" s="228">
        <v>17141176.43</v>
      </c>
      <c r="P37" s="230" t="s">
        <v>343</v>
      </c>
      <c r="Q37" s="228">
        <v>1286359.041035773</v>
      </c>
      <c r="R37" s="232" t="s">
        <v>343</v>
      </c>
      <c r="S37" s="228">
        <v>23567118</v>
      </c>
      <c r="T37" s="232">
        <v>79300</v>
      </c>
      <c r="U37" s="228">
        <v>58258</v>
      </c>
      <c r="V37" s="232">
        <v>23546076</v>
      </c>
      <c r="W37" s="237" t="s">
        <v>43</v>
      </c>
      <c r="X37" s="236" t="s">
        <v>392</v>
      </c>
    </row>
    <row r="38" spans="1:24" ht="28.5" customHeight="1">
      <c r="A38" s="226" t="s">
        <v>55</v>
      </c>
      <c r="B38" s="240" t="s">
        <v>393</v>
      </c>
      <c r="C38" s="231" t="s">
        <v>343</v>
      </c>
      <c r="D38" s="229" t="s">
        <v>343</v>
      </c>
      <c r="E38" s="231" t="s">
        <v>343</v>
      </c>
      <c r="F38" s="230" t="s">
        <v>343</v>
      </c>
      <c r="G38" s="231" t="s">
        <v>343</v>
      </c>
      <c r="H38" s="230" t="s">
        <v>343</v>
      </c>
      <c r="I38" s="231" t="s">
        <v>343</v>
      </c>
      <c r="J38" s="230" t="s">
        <v>343</v>
      </c>
      <c r="K38" s="228">
        <v>13629415</v>
      </c>
      <c r="L38" s="230" t="s">
        <v>343</v>
      </c>
      <c r="M38" s="238" t="s">
        <v>343</v>
      </c>
      <c r="N38" s="230" t="s">
        <v>343</v>
      </c>
      <c r="O38" s="231" t="s">
        <v>343</v>
      </c>
      <c r="P38" s="230" t="s">
        <v>343</v>
      </c>
      <c r="Q38" s="231" t="s">
        <v>343</v>
      </c>
      <c r="R38" s="230" t="s">
        <v>343</v>
      </c>
      <c r="S38" s="228">
        <v>13629415</v>
      </c>
      <c r="T38" s="230" t="s">
        <v>343</v>
      </c>
      <c r="U38" s="231" t="s">
        <v>343</v>
      </c>
      <c r="V38" s="232">
        <v>13629415</v>
      </c>
      <c r="W38" s="237" t="s">
        <v>55</v>
      </c>
      <c r="X38" s="236" t="s">
        <v>394</v>
      </c>
    </row>
    <row r="39" spans="1:24" s="15" customFormat="1" ht="28.5" customHeight="1">
      <c r="A39" s="226" t="s">
        <v>57</v>
      </c>
      <c r="B39" s="227" t="s">
        <v>395</v>
      </c>
      <c r="C39" s="228">
        <v>3586561.229259453</v>
      </c>
      <c r="D39" s="239" t="s">
        <v>343</v>
      </c>
      <c r="E39" s="228" t="s">
        <v>343</v>
      </c>
      <c r="F39" s="232">
        <v>412331.448817173</v>
      </c>
      <c r="G39" s="228">
        <v>9013.479999999981</v>
      </c>
      <c r="H39" s="232" t="s">
        <v>343</v>
      </c>
      <c r="I39" s="228" t="s">
        <v>343</v>
      </c>
      <c r="J39" s="232">
        <v>68378.86983339349</v>
      </c>
      <c r="K39" s="228">
        <v>295818.2141982801</v>
      </c>
      <c r="L39" s="232" t="s">
        <v>343</v>
      </c>
      <c r="M39" s="233">
        <v>460754.0709999999</v>
      </c>
      <c r="N39" s="230" t="s">
        <v>343</v>
      </c>
      <c r="O39" s="231" t="s">
        <v>343</v>
      </c>
      <c r="P39" s="232">
        <v>2824264.120263707</v>
      </c>
      <c r="Q39" s="231" t="s">
        <v>343</v>
      </c>
      <c r="R39" s="232">
        <v>690054.7210405869</v>
      </c>
      <c r="S39" s="228">
        <v>4352146.994457733</v>
      </c>
      <c r="T39" s="232">
        <v>3995029.1599548603</v>
      </c>
      <c r="U39" s="231" t="s">
        <v>343</v>
      </c>
      <c r="V39" s="232">
        <v>357117.83450287255</v>
      </c>
      <c r="W39" s="237" t="s">
        <v>57</v>
      </c>
      <c r="X39" s="236" t="s">
        <v>396</v>
      </c>
    </row>
    <row r="40" spans="1:24" s="52" customFormat="1" ht="28.5" customHeight="1" thickBot="1">
      <c r="A40" s="241" t="s">
        <v>397</v>
      </c>
      <c r="B40" s="242"/>
      <c r="C40" s="243">
        <v>92746012.87310845</v>
      </c>
      <c r="D40" s="244">
        <v>15524917.37009914</v>
      </c>
      <c r="E40" s="243">
        <v>34153223.86072341</v>
      </c>
      <c r="F40" s="245">
        <v>67047166.58998772</v>
      </c>
      <c r="G40" s="243">
        <v>408257.29850785935</v>
      </c>
      <c r="H40" s="245">
        <v>3816726.015</v>
      </c>
      <c r="I40" s="243">
        <v>6012483.762573345</v>
      </c>
      <c r="J40" s="245">
        <v>7057947.458442198</v>
      </c>
      <c r="K40" s="243">
        <v>15075141.21419828</v>
      </c>
      <c r="L40" s="245">
        <v>15081195</v>
      </c>
      <c r="M40" s="246">
        <v>54551758.20660516</v>
      </c>
      <c r="N40" s="245">
        <v>54827256.138</v>
      </c>
      <c r="O40" s="243">
        <v>27170677.264927797</v>
      </c>
      <c r="P40" s="245">
        <v>28947273.940742403</v>
      </c>
      <c r="Q40" s="243">
        <v>14169065.098673759</v>
      </c>
      <c r="R40" s="245">
        <v>15148625.235229567</v>
      </c>
      <c r="S40" s="243">
        <v>244286619.57931808</v>
      </c>
      <c r="T40" s="245">
        <v>207451107.74750105</v>
      </c>
      <c r="U40" s="243">
        <v>25688160.991967414</v>
      </c>
      <c r="V40" s="245">
        <v>62523672.823784456</v>
      </c>
      <c r="W40" s="247"/>
      <c r="X40" s="248" t="s">
        <v>398</v>
      </c>
    </row>
    <row r="41" ht="15" customHeight="1" thickTop="1">
      <c r="K41" s="15"/>
    </row>
  </sheetData>
  <sheetProtection/>
  <mergeCells count="13">
    <mergeCell ref="E7:H7"/>
    <mergeCell ref="K7:R7"/>
    <mergeCell ref="E8:H8"/>
    <mergeCell ref="K8:R8"/>
    <mergeCell ref="G9:H9"/>
    <mergeCell ref="M9:N9"/>
    <mergeCell ref="O9:P9"/>
    <mergeCell ref="I10:J10"/>
    <mergeCell ref="M10:N10"/>
    <mergeCell ref="O10:P10"/>
    <mergeCell ref="S10:T10"/>
    <mergeCell ref="U10:V10"/>
    <mergeCell ref="W10:X10"/>
  </mergeCells>
  <printOptions horizontalCentered="1"/>
  <pageMargins left="0.3937007874015748" right="0.3937007874015748" top="0.7874015748031497" bottom="0.5905511811023623" header="0.5905511811023623" footer="0.984251968503937"/>
  <pageSetup horizontalDpi="600" verticalDpi="600" orientation="portrait" paperSize="9" scale="60" r:id="rId1"/>
  <colBreaks count="1" manualBreakCount="1">
    <brk id="12" max="37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X41"/>
  <sheetViews>
    <sheetView showGridLines="0" tabSelected="1" zoomScale="60" zoomScaleNormal="60" zoomScaleSheetLayoutView="74" workbookViewId="0" topLeftCell="A4">
      <selection activeCell="F20" sqref="F20"/>
    </sheetView>
  </sheetViews>
  <sheetFormatPr defaultColWidth="9" defaultRowHeight="15"/>
  <cols>
    <col min="1" max="1" width="3.09765625" style="12" customWidth="1"/>
    <col min="2" max="2" width="22.19921875" style="11" customWidth="1"/>
    <col min="3" max="6" width="11.8984375" style="2" bestFit="1" customWidth="1"/>
    <col min="7" max="10" width="10.19921875" style="2" customWidth="1"/>
    <col min="11" max="11" width="11.8984375" style="2" bestFit="1" customWidth="1"/>
    <col min="12" max="12" width="10.8984375" style="2" customWidth="1"/>
    <col min="13" max="14" width="11" style="15" customWidth="1"/>
    <col min="15" max="16" width="11.19921875" style="15" customWidth="1"/>
    <col min="17" max="18" width="11.296875" style="15" bestFit="1" customWidth="1"/>
    <col min="19" max="19" width="11.796875" style="2" customWidth="1"/>
    <col min="20" max="20" width="12" style="2" customWidth="1"/>
    <col min="21" max="22" width="11.09765625" style="2" customWidth="1"/>
    <col min="23" max="23" width="3.3984375" style="36" customWidth="1"/>
    <col min="24" max="24" width="29.796875" style="2" customWidth="1"/>
    <col min="25" max="16384" width="9" style="2" customWidth="1"/>
  </cols>
  <sheetData>
    <row r="1" spans="1:24" ht="33" customHeight="1">
      <c r="A1" s="152"/>
      <c r="B1" s="153"/>
      <c r="C1" s="153"/>
      <c r="D1" s="153"/>
      <c r="E1" s="153"/>
      <c r="F1" s="153"/>
      <c r="G1" s="153"/>
      <c r="H1" s="153"/>
      <c r="I1" s="153"/>
      <c r="J1" s="154"/>
      <c r="K1" s="154"/>
      <c r="L1" s="155"/>
      <c r="M1" s="156"/>
      <c r="N1" s="157"/>
      <c r="O1" s="157"/>
      <c r="P1" s="157"/>
      <c r="Q1" s="157"/>
      <c r="R1" s="157"/>
      <c r="S1" s="153"/>
      <c r="T1" s="153"/>
      <c r="U1" s="153"/>
      <c r="V1" s="153"/>
      <c r="W1" s="158"/>
      <c r="X1" s="153"/>
    </row>
    <row r="2" spans="1:24" s="25" customFormat="1" ht="33" customHeight="1">
      <c r="A2" s="159"/>
      <c r="B2" s="157"/>
      <c r="C2" s="157"/>
      <c r="D2" s="157"/>
      <c r="E2" s="157"/>
      <c r="F2" s="157"/>
      <c r="G2" s="157"/>
      <c r="H2" s="157"/>
      <c r="I2" s="157"/>
      <c r="J2" s="159"/>
      <c r="K2" s="159"/>
      <c r="L2" s="160"/>
      <c r="M2" s="161"/>
      <c r="N2" s="157"/>
      <c r="O2" s="157"/>
      <c r="P2" s="157"/>
      <c r="Q2" s="157"/>
      <c r="R2" s="157"/>
      <c r="S2" s="157"/>
      <c r="T2" s="157"/>
      <c r="U2" s="157"/>
      <c r="V2" s="157"/>
      <c r="W2" s="162"/>
      <c r="X2" s="157"/>
    </row>
    <row r="3" spans="1:24" s="42" customFormat="1" ht="33" customHeight="1">
      <c r="A3" s="163"/>
      <c r="B3" s="164"/>
      <c r="C3" s="164"/>
      <c r="D3" s="164"/>
      <c r="E3" s="164"/>
      <c r="F3" s="164"/>
      <c r="G3" s="164"/>
      <c r="H3" s="164"/>
      <c r="I3" s="164"/>
      <c r="J3" s="163"/>
      <c r="K3" s="163"/>
      <c r="L3" s="165" t="s">
        <v>349</v>
      </c>
      <c r="M3" s="166" t="s">
        <v>59</v>
      </c>
      <c r="N3" s="167"/>
      <c r="O3" s="167"/>
      <c r="P3" s="167"/>
      <c r="Q3" s="167"/>
      <c r="R3" s="167"/>
      <c r="S3" s="164"/>
      <c r="T3" s="164"/>
      <c r="U3" s="164"/>
      <c r="V3" s="164"/>
      <c r="W3" s="168"/>
      <c r="X3" s="164"/>
    </row>
    <row r="4" spans="1:24" ht="33" customHeight="1">
      <c r="A4" s="152"/>
      <c r="B4" s="169"/>
      <c r="C4" s="169"/>
      <c r="D4" s="169"/>
      <c r="E4" s="169"/>
      <c r="F4" s="169"/>
      <c r="G4" s="169"/>
      <c r="H4" s="169"/>
      <c r="I4" s="170"/>
      <c r="J4" s="171"/>
      <c r="K4" s="171"/>
      <c r="L4" s="170" t="s">
        <v>73</v>
      </c>
      <c r="M4" s="172" t="s">
        <v>350</v>
      </c>
      <c r="N4" s="169"/>
      <c r="O4" s="169"/>
      <c r="P4" s="169"/>
      <c r="Q4" s="169"/>
      <c r="R4" s="169"/>
      <c r="S4" s="169"/>
      <c r="T4" s="169"/>
      <c r="U4" s="169"/>
      <c r="V4" s="169"/>
      <c r="W4" s="162"/>
      <c r="X4" s="169"/>
    </row>
    <row r="5" spans="1:24" ht="22.5" customHeight="1">
      <c r="A5" s="173"/>
      <c r="B5" s="174"/>
      <c r="C5" s="175"/>
      <c r="D5" s="175"/>
      <c r="E5" s="175"/>
      <c r="F5" s="175"/>
      <c r="G5" s="175"/>
      <c r="H5" s="175"/>
      <c r="I5" s="175"/>
      <c r="J5" s="154"/>
      <c r="K5" s="176"/>
      <c r="L5" s="176"/>
      <c r="M5" s="177"/>
      <c r="N5" s="178"/>
      <c r="O5" s="178"/>
      <c r="P5" s="178"/>
      <c r="Q5" s="178"/>
      <c r="R5" s="178"/>
      <c r="S5" s="175"/>
      <c r="T5" s="179"/>
      <c r="U5" s="175"/>
      <c r="V5" s="179"/>
      <c r="W5" s="180"/>
      <c r="X5" s="181" t="s">
        <v>0</v>
      </c>
    </row>
    <row r="6" spans="1:24" ht="22.5" customHeight="1" thickBot="1">
      <c r="A6" s="182"/>
      <c r="B6" s="174"/>
      <c r="C6" s="175"/>
      <c r="D6" s="175"/>
      <c r="E6" s="175"/>
      <c r="F6" s="175"/>
      <c r="G6" s="175"/>
      <c r="H6" s="178"/>
      <c r="I6" s="175"/>
      <c r="J6" s="175"/>
      <c r="K6" s="175"/>
      <c r="L6" s="175"/>
      <c r="M6" s="178"/>
      <c r="N6" s="178"/>
      <c r="O6" s="178"/>
      <c r="P6" s="178"/>
      <c r="Q6" s="178"/>
      <c r="R6" s="178"/>
      <c r="S6" s="175"/>
      <c r="T6" s="183"/>
      <c r="U6" s="175"/>
      <c r="V6" s="183"/>
      <c r="W6" s="180"/>
      <c r="X6" s="184" t="s">
        <v>70</v>
      </c>
    </row>
    <row r="7" spans="1:24" s="77" customFormat="1" ht="21" customHeight="1" thickTop="1">
      <c r="A7" s="185"/>
      <c r="B7" s="186"/>
      <c r="C7" s="187" t="s">
        <v>23</v>
      </c>
      <c r="D7" s="188"/>
      <c r="E7" s="266" t="s">
        <v>192</v>
      </c>
      <c r="F7" s="267"/>
      <c r="G7" s="267"/>
      <c r="H7" s="268"/>
      <c r="I7" s="187"/>
      <c r="J7" s="188"/>
      <c r="K7" s="266" t="s">
        <v>193</v>
      </c>
      <c r="L7" s="267"/>
      <c r="M7" s="267"/>
      <c r="N7" s="267"/>
      <c r="O7" s="267"/>
      <c r="P7" s="267"/>
      <c r="Q7" s="267"/>
      <c r="R7" s="268"/>
      <c r="S7" s="187"/>
      <c r="T7" s="188"/>
      <c r="U7" s="189"/>
      <c r="V7" s="188"/>
      <c r="W7" s="190"/>
      <c r="X7" s="191"/>
    </row>
    <row r="8" spans="1:24" s="86" customFormat="1" ht="22.5" customHeight="1" thickBot="1">
      <c r="A8" s="192"/>
      <c r="B8" s="193"/>
      <c r="C8" s="194" t="s">
        <v>24</v>
      </c>
      <c r="D8" s="195"/>
      <c r="E8" s="269" t="s">
        <v>25</v>
      </c>
      <c r="F8" s="270"/>
      <c r="G8" s="270"/>
      <c r="H8" s="271"/>
      <c r="I8" s="196" t="s">
        <v>65</v>
      </c>
      <c r="J8" s="197"/>
      <c r="K8" s="269" t="s">
        <v>83</v>
      </c>
      <c r="L8" s="270"/>
      <c r="M8" s="270"/>
      <c r="N8" s="270"/>
      <c r="O8" s="270"/>
      <c r="P8" s="270"/>
      <c r="Q8" s="270"/>
      <c r="R8" s="271"/>
      <c r="S8" s="198" t="s">
        <v>84</v>
      </c>
      <c r="T8" s="197"/>
      <c r="U8" s="199" t="s">
        <v>85</v>
      </c>
      <c r="V8" s="197"/>
      <c r="W8" s="200"/>
      <c r="X8" s="201"/>
    </row>
    <row r="9" spans="1:24" s="92" customFormat="1" ht="18.75" customHeight="1">
      <c r="A9" s="192"/>
      <c r="B9" s="193"/>
      <c r="C9" s="194" t="s">
        <v>75</v>
      </c>
      <c r="D9" s="195"/>
      <c r="E9" s="196" t="s">
        <v>89</v>
      </c>
      <c r="F9" s="202"/>
      <c r="G9" s="272" t="s">
        <v>90</v>
      </c>
      <c r="H9" s="273"/>
      <c r="I9" s="194"/>
      <c r="J9" s="203"/>
      <c r="K9" s="204" t="s">
        <v>91</v>
      </c>
      <c r="L9" s="202"/>
      <c r="M9" s="274" t="s">
        <v>312</v>
      </c>
      <c r="N9" s="275"/>
      <c r="O9" s="276" t="s">
        <v>44</v>
      </c>
      <c r="P9" s="275"/>
      <c r="Q9" s="205" t="s">
        <v>323</v>
      </c>
      <c r="R9" s="195"/>
      <c r="S9" s="198" t="s">
        <v>66</v>
      </c>
      <c r="T9" s="203"/>
      <c r="U9" s="199" t="s">
        <v>86</v>
      </c>
      <c r="V9" s="203"/>
      <c r="W9" s="206"/>
      <c r="X9" s="264"/>
    </row>
    <row r="10" spans="1:24" s="86" customFormat="1" ht="33.75" customHeight="1" thickBot="1">
      <c r="A10" s="208" t="s">
        <v>39</v>
      </c>
      <c r="B10" s="203"/>
      <c r="C10" s="209" t="s">
        <v>76</v>
      </c>
      <c r="D10" s="210"/>
      <c r="E10" s="209" t="s">
        <v>344</v>
      </c>
      <c r="F10" s="210"/>
      <c r="G10" s="211" t="s">
        <v>77</v>
      </c>
      <c r="H10" s="210"/>
      <c r="I10" s="281" t="s">
        <v>67</v>
      </c>
      <c r="J10" s="282"/>
      <c r="K10" s="209" t="s">
        <v>68</v>
      </c>
      <c r="L10" s="210"/>
      <c r="M10" s="283" t="s">
        <v>313</v>
      </c>
      <c r="N10" s="278"/>
      <c r="O10" s="277" t="s">
        <v>78</v>
      </c>
      <c r="P10" s="278"/>
      <c r="Q10" s="212" t="s">
        <v>79</v>
      </c>
      <c r="R10" s="210"/>
      <c r="S10" s="269" t="s">
        <v>80</v>
      </c>
      <c r="T10" s="271"/>
      <c r="U10" s="270" t="s">
        <v>81</v>
      </c>
      <c r="V10" s="271"/>
      <c r="W10" s="279" t="s">
        <v>26</v>
      </c>
      <c r="X10" s="280"/>
    </row>
    <row r="11" spans="1:24" s="92" customFormat="1" ht="21.75" customHeight="1">
      <c r="A11" s="213"/>
      <c r="B11" s="203"/>
      <c r="C11" s="214" t="s">
        <v>87</v>
      </c>
      <c r="D11" s="265" t="s">
        <v>88</v>
      </c>
      <c r="E11" s="214" t="s">
        <v>87</v>
      </c>
      <c r="F11" s="216" t="s">
        <v>88</v>
      </c>
      <c r="G11" s="214" t="s">
        <v>87</v>
      </c>
      <c r="H11" s="216" t="s">
        <v>88</v>
      </c>
      <c r="I11" s="214" t="s">
        <v>87</v>
      </c>
      <c r="J11" s="216" t="s">
        <v>88</v>
      </c>
      <c r="K11" s="214" t="s">
        <v>87</v>
      </c>
      <c r="L11" s="216" t="s">
        <v>88</v>
      </c>
      <c r="M11" s="217" t="s">
        <v>87</v>
      </c>
      <c r="N11" s="216" t="s">
        <v>88</v>
      </c>
      <c r="O11" s="214" t="s">
        <v>87</v>
      </c>
      <c r="P11" s="216" t="s">
        <v>88</v>
      </c>
      <c r="Q11" s="214" t="s">
        <v>87</v>
      </c>
      <c r="R11" s="216" t="s">
        <v>88</v>
      </c>
      <c r="S11" s="214" t="s">
        <v>87</v>
      </c>
      <c r="T11" s="216" t="s">
        <v>88</v>
      </c>
      <c r="U11" s="214" t="s">
        <v>87</v>
      </c>
      <c r="V11" s="216" t="s">
        <v>88</v>
      </c>
      <c r="W11" s="206"/>
      <c r="X11" s="264"/>
    </row>
    <row r="12" spans="1:24" s="108" customFormat="1" ht="36.75" customHeight="1" thickBot="1">
      <c r="A12" s="218"/>
      <c r="B12" s="219"/>
      <c r="C12" s="220" t="s">
        <v>41</v>
      </c>
      <c r="D12" s="221" t="s">
        <v>40</v>
      </c>
      <c r="E12" s="220" t="s">
        <v>41</v>
      </c>
      <c r="F12" s="222" t="s">
        <v>40</v>
      </c>
      <c r="G12" s="220" t="s">
        <v>41</v>
      </c>
      <c r="H12" s="222" t="s">
        <v>40</v>
      </c>
      <c r="I12" s="220" t="s">
        <v>41</v>
      </c>
      <c r="J12" s="222" t="s">
        <v>40</v>
      </c>
      <c r="K12" s="220" t="s">
        <v>41</v>
      </c>
      <c r="L12" s="222" t="s">
        <v>40</v>
      </c>
      <c r="M12" s="223" t="s">
        <v>41</v>
      </c>
      <c r="N12" s="222" t="s">
        <v>40</v>
      </c>
      <c r="O12" s="220" t="s">
        <v>41</v>
      </c>
      <c r="P12" s="222" t="s">
        <v>40</v>
      </c>
      <c r="Q12" s="220" t="s">
        <v>41</v>
      </c>
      <c r="R12" s="222" t="s">
        <v>40</v>
      </c>
      <c r="S12" s="220" t="s">
        <v>41</v>
      </c>
      <c r="T12" s="222" t="s">
        <v>40</v>
      </c>
      <c r="U12" s="220" t="s">
        <v>41</v>
      </c>
      <c r="V12" s="222" t="s">
        <v>40</v>
      </c>
      <c r="W12" s="224"/>
      <c r="X12" s="225"/>
    </row>
    <row r="13" spans="1:24" ht="28.5" customHeight="1" thickTop="1">
      <c r="A13" s="226" t="s">
        <v>4</v>
      </c>
      <c r="B13" s="227" t="s">
        <v>10</v>
      </c>
      <c r="C13" s="228">
        <v>1734309.4731914238</v>
      </c>
      <c r="D13" s="229" t="s">
        <v>343</v>
      </c>
      <c r="E13" s="228">
        <v>193417.68088381813</v>
      </c>
      <c r="F13" s="230" t="s">
        <v>343</v>
      </c>
      <c r="G13" s="228">
        <v>624</v>
      </c>
      <c r="H13" s="230" t="s">
        <v>343</v>
      </c>
      <c r="I13" s="228">
        <v>57.081</v>
      </c>
      <c r="J13" s="230" t="s">
        <v>343</v>
      </c>
      <c r="K13" s="231" t="s">
        <v>343</v>
      </c>
      <c r="L13" s="232">
        <v>2197158</v>
      </c>
      <c r="M13" s="233">
        <v>254556</v>
      </c>
      <c r="N13" s="230" t="s">
        <v>343</v>
      </c>
      <c r="O13" s="228">
        <v>536.5921946210505</v>
      </c>
      <c r="P13" s="230" t="s">
        <v>343</v>
      </c>
      <c r="Q13" s="228">
        <v>13657.172730137007</v>
      </c>
      <c r="R13" s="230" t="s">
        <v>343</v>
      </c>
      <c r="S13" s="228">
        <v>2197158</v>
      </c>
      <c r="T13" s="234">
        <v>2197158</v>
      </c>
      <c r="U13" s="231" t="s">
        <v>343</v>
      </c>
      <c r="V13" s="230" t="s">
        <v>343</v>
      </c>
      <c r="W13" s="235" t="s">
        <v>4</v>
      </c>
      <c r="X13" s="236" t="s">
        <v>352</v>
      </c>
    </row>
    <row r="14" spans="1:24" ht="28.5" customHeight="1">
      <c r="A14" s="226" t="s">
        <v>5</v>
      </c>
      <c r="B14" s="227" t="s">
        <v>353</v>
      </c>
      <c r="C14" s="228">
        <v>14436315.653189238</v>
      </c>
      <c r="D14" s="229" t="s">
        <v>343</v>
      </c>
      <c r="E14" s="228">
        <v>2819963.0549386293</v>
      </c>
      <c r="F14" s="230" t="s">
        <v>343</v>
      </c>
      <c r="G14" s="228">
        <v>23822</v>
      </c>
      <c r="H14" s="230" t="s">
        <v>343</v>
      </c>
      <c r="I14" s="231" t="s">
        <v>343</v>
      </c>
      <c r="J14" s="230" t="s">
        <v>343</v>
      </c>
      <c r="K14" s="231" t="s">
        <v>343</v>
      </c>
      <c r="L14" s="230" t="s">
        <v>343</v>
      </c>
      <c r="M14" s="233">
        <v>87541</v>
      </c>
      <c r="N14" s="232">
        <v>18530041.303</v>
      </c>
      <c r="O14" s="228">
        <v>567698.198</v>
      </c>
      <c r="P14" s="230" t="s">
        <v>343</v>
      </c>
      <c r="Q14" s="228">
        <v>410318.3968721309</v>
      </c>
      <c r="R14" s="230" t="s">
        <v>343</v>
      </c>
      <c r="S14" s="228">
        <v>18345658.302999996</v>
      </c>
      <c r="T14" s="232">
        <v>18530041.303</v>
      </c>
      <c r="U14" s="228">
        <v>184383</v>
      </c>
      <c r="V14" s="230" t="s">
        <v>343</v>
      </c>
      <c r="W14" s="237" t="s">
        <v>5</v>
      </c>
      <c r="X14" s="236" t="s">
        <v>354</v>
      </c>
    </row>
    <row r="15" spans="1:24" ht="28.5" customHeight="1">
      <c r="A15" s="226" t="s">
        <v>6</v>
      </c>
      <c r="B15" s="227" t="s">
        <v>355</v>
      </c>
      <c r="C15" s="228">
        <v>18689890.273307294</v>
      </c>
      <c r="D15" s="229" t="s">
        <v>343</v>
      </c>
      <c r="E15" s="228">
        <v>2742591.548263034</v>
      </c>
      <c r="F15" s="230" t="s">
        <v>343</v>
      </c>
      <c r="G15" s="228">
        <v>103857</v>
      </c>
      <c r="H15" s="230" t="s">
        <v>343</v>
      </c>
      <c r="I15" s="231" t="s">
        <v>343</v>
      </c>
      <c r="J15" s="230" t="s">
        <v>343</v>
      </c>
      <c r="K15" s="231" t="s">
        <v>343</v>
      </c>
      <c r="L15" s="230" t="s">
        <v>343</v>
      </c>
      <c r="M15" s="233">
        <v>1000130</v>
      </c>
      <c r="N15" s="232">
        <v>28949204.825</v>
      </c>
      <c r="O15" s="228">
        <v>1372093.443</v>
      </c>
      <c r="P15" s="230" t="s">
        <v>343</v>
      </c>
      <c r="Q15" s="228">
        <v>951042.5604296678</v>
      </c>
      <c r="R15" s="230" t="s">
        <v>343</v>
      </c>
      <c r="S15" s="228">
        <v>24859604.824999996</v>
      </c>
      <c r="T15" s="232">
        <v>28949204.825</v>
      </c>
      <c r="U15" s="228">
        <v>4089600</v>
      </c>
      <c r="V15" s="230" t="s">
        <v>343</v>
      </c>
      <c r="W15" s="237" t="s">
        <v>6</v>
      </c>
      <c r="X15" s="236" t="s">
        <v>356</v>
      </c>
    </row>
    <row r="16" spans="1:24" ht="28.5" customHeight="1">
      <c r="A16" s="226" t="s">
        <v>7</v>
      </c>
      <c r="B16" s="227" t="s">
        <v>357</v>
      </c>
      <c r="C16" s="228">
        <v>3181470.8939192398</v>
      </c>
      <c r="D16" s="229" t="s">
        <v>343</v>
      </c>
      <c r="E16" s="228">
        <v>2720.4778254839657</v>
      </c>
      <c r="F16" s="230" t="s">
        <v>343</v>
      </c>
      <c r="G16" s="228">
        <v>207</v>
      </c>
      <c r="H16" s="230" t="s">
        <v>343</v>
      </c>
      <c r="I16" s="231" t="s">
        <v>343</v>
      </c>
      <c r="J16" s="230" t="s">
        <v>343</v>
      </c>
      <c r="K16" s="231" t="s">
        <v>343</v>
      </c>
      <c r="L16" s="230" t="s">
        <v>343</v>
      </c>
      <c r="M16" s="233">
        <v>2354177</v>
      </c>
      <c r="N16" s="230" t="s">
        <v>343</v>
      </c>
      <c r="O16" s="228">
        <v>107291.05099999999</v>
      </c>
      <c r="P16" s="230" t="s">
        <v>343</v>
      </c>
      <c r="Q16" s="228">
        <v>87330.5772552764</v>
      </c>
      <c r="R16" s="230" t="s">
        <v>343</v>
      </c>
      <c r="S16" s="228">
        <v>5733197</v>
      </c>
      <c r="T16" s="230" t="s">
        <v>343</v>
      </c>
      <c r="U16" s="231" t="s">
        <v>343</v>
      </c>
      <c r="V16" s="232">
        <v>5733197</v>
      </c>
      <c r="W16" s="237" t="s">
        <v>7</v>
      </c>
      <c r="X16" s="236" t="s">
        <v>358</v>
      </c>
    </row>
    <row r="17" spans="1:24" ht="28.5" customHeight="1">
      <c r="A17" s="226" t="s">
        <v>8</v>
      </c>
      <c r="B17" s="227" t="s">
        <v>12</v>
      </c>
      <c r="C17" s="231" t="s">
        <v>343</v>
      </c>
      <c r="D17" s="229" t="s">
        <v>343</v>
      </c>
      <c r="E17" s="231" t="s">
        <v>343</v>
      </c>
      <c r="F17" s="230" t="s">
        <v>343</v>
      </c>
      <c r="G17" s="231" t="s">
        <v>343</v>
      </c>
      <c r="H17" s="230" t="s">
        <v>343</v>
      </c>
      <c r="I17" s="228">
        <v>1377150.872</v>
      </c>
      <c r="J17" s="230" t="s">
        <v>343</v>
      </c>
      <c r="K17" s="231" t="s">
        <v>343</v>
      </c>
      <c r="L17" s="232">
        <v>190387</v>
      </c>
      <c r="M17" s="238" t="s">
        <v>343</v>
      </c>
      <c r="N17" s="232">
        <v>1186763.872</v>
      </c>
      <c r="O17" s="231" t="s">
        <v>343</v>
      </c>
      <c r="P17" s="230" t="s">
        <v>343</v>
      </c>
      <c r="Q17" s="231" t="s">
        <v>343</v>
      </c>
      <c r="R17" s="230" t="s">
        <v>343</v>
      </c>
      <c r="S17" s="228">
        <v>1377150.872</v>
      </c>
      <c r="T17" s="232">
        <v>1377150.872</v>
      </c>
      <c r="U17" s="231" t="s">
        <v>343</v>
      </c>
      <c r="V17" s="230" t="s">
        <v>343</v>
      </c>
      <c r="W17" s="237" t="s">
        <v>8</v>
      </c>
      <c r="X17" s="236" t="s">
        <v>359</v>
      </c>
    </row>
    <row r="18" spans="1:24" ht="28.5" customHeight="1">
      <c r="A18" s="226" t="s">
        <v>9</v>
      </c>
      <c r="B18" s="227" t="s">
        <v>13</v>
      </c>
      <c r="C18" s="231" t="s">
        <v>343</v>
      </c>
      <c r="D18" s="229" t="s">
        <v>343</v>
      </c>
      <c r="E18" s="231" t="s">
        <v>343</v>
      </c>
      <c r="F18" s="230" t="s">
        <v>343</v>
      </c>
      <c r="G18" s="231" t="s">
        <v>343</v>
      </c>
      <c r="H18" s="230" t="s">
        <v>343</v>
      </c>
      <c r="I18" s="231" t="s">
        <v>343</v>
      </c>
      <c r="J18" s="230" t="s">
        <v>343</v>
      </c>
      <c r="K18" s="231" t="s">
        <v>343</v>
      </c>
      <c r="L18" s="232">
        <v>1866411</v>
      </c>
      <c r="M18" s="233">
        <v>1866411</v>
      </c>
      <c r="N18" s="230" t="s">
        <v>343</v>
      </c>
      <c r="O18" s="231" t="s">
        <v>343</v>
      </c>
      <c r="P18" s="230" t="s">
        <v>343</v>
      </c>
      <c r="Q18" s="231" t="s">
        <v>343</v>
      </c>
      <c r="R18" s="230" t="s">
        <v>343</v>
      </c>
      <c r="S18" s="228">
        <v>1866411</v>
      </c>
      <c r="T18" s="232">
        <v>1866411</v>
      </c>
      <c r="U18" s="231" t="s">
        <v>343</v>
      </c>
      <c r="V18" s="230" t="s">
        <v>343</v>
      </c>
      <c r="W18" s="237" t="s">
        <v>9</v>
      </c>
      <c r="X18" s="236" t="s">
        <v>360</v>
      </c>
    </row>
    <row r="19" spans="1:24" ht="28.5" customHeight="1">
      <c r="A19" s="226" t="s">
        <v>20</v>
      </c>
      <c r="B19" s="227" t="s">
        <v>14</v>
      </c>
      <c r="C19" s="231" t="s">
        <v>343</v>
      </c>
      <c r="D19" s="229" t="s">
        <v>343</v>
      </c>
      <c r="E19" s="231" t="s">
        <v>343</v>
      </c>
      <c r="F19" s="230" t="s">
        <v>343</v>
      </c>
      <c r="G19" s="231" t="s">
        <v>343</v>
      </c>
      <c r="H19" s="230" t="s">
        <v>343</v>
      </c>
      <c r="I19" s="231" t="s">
        <v>343</v>
      </c>
      <c r="J19" s="230" t="s">
        <v>343</v>
      </c>
      <c r="K19" s="231" t="s">
        <v>343</v>
      </c>
      <c r="L19" s="232">
        <v>2223461</v>
      </c>
      <c r="M19" s="233">
        <v>2163450</v>
      </c>
      <c r="N19" s="230" t="s">
        <v>343</v>
      </c>
      <c r="O19" s="228">
        <v>60011</v>
      </c>
      <c r="P19" s="230" t="s">
        <v>343</v>
      </c>
      <c r="Q19" s="228" t="s">
        <v>343</v>
      </c>
      <c r="R19" s="230" t="s">
        <v>343</v>
      </c>
      <c r="S19" s="228">
        <v>2223461</v>
      </c>
      <c r="T19" s="232">
        <v>2223461</v>
      </c>
      <c r="U19" s="231" t="s">
        <v>343</v>
      </c>
      <c r="V19" s="230" t="s">
        <v>343</v>
      </c>
      <c r="W19" s="237" t="s">
        <v>20</v>
      </c>
      <c r="X19" s="236" t="s">
        <v>361</v>
      </c>
    </row>
    <row r="20" spans="1:24" ht="28.5" customHeight="1">
      <c r="A20" s="226" t="s">
        <v>21</v>
      </c>
      <c r="B20" s="227" t="s">
        <v>362</v>
      </c>
      <c r="C20" s="231" t="s">
        <v>343</v>
      </c>
      <c r="D20" s="229" t="s">
        <v>343</v>
      </c>
      <c r="E20" s="231" t="s">
        <v>343</v>
      </c>
      <c r="F20" s="230" t="s">
        <v>343</v>
      </c>
      <c r="G20" s="231" t="s">
        <v>343</v>
      </c>
      <c r="H20" s="230" t="s">
        <v>343</v>
      </c>
      <c r="I20" s="231" t="s">
        <v>343</v>
      </c>
      <c r="J20" s="230" t="s">
        <v>343</v>
      </c>
      <c r="K20" s="231" t="s">
        <v>343</v>
      </c>
      <c r="L20" s="232">
        <v>7816730</v>
      </c>
      <c r="M20" s="233">
        <v>7740790</v>
      </c>
      <c r="N20" s="230" t="s">
        <v>343</v>
      </c>
      <c r="O20" s="228">
        <v>8000</v>
      </c>
      <c r="P20" s="230" t="s">
        <v>343</v>
      </c>
      <c r="Q20" s="228">
        <v>67940</v>
      </c>
      <c r="R20" s="230" t="s">
        <v>343</v>
      </c>
      <c r="S20" s="228">
        <v>7816730</v>
      </c>
      <c r="T20" s="232">
        <v>7816730</v>
      </c>
      <c r="U20" s="231" t="s">
        <v>343</v>
      </c>
      <c r="V20" s="230" t="s">
        <v>343</v>
      </c>
      <c r="W20" s="237" t="s">
        <v>21</v>
      </c>
      <c r="X20" s="236" t="s">
        <v>363</v>
      </c>
    </row>
    <row r="21" spans="1:24" ht="28.5" customHeight="1">
      <c r="A21" s="226" t="s">
        <v>22</v>
      </c>
      <c r="B21" s="227" t="s">
        <v>15</v>
      </c>
      <c r="C21" s="231" t="s">
        <v>343</v>
      </c>
      <c r="D21" s="229" t="s">
        <v>343</v>
      </c>
      <c r="E21" s="231" t="s">
        <v>343</v>
      </c>
      <c r="F21" s="230" t="s">
        <v>343</v>
      </c>
      <c r="G21" s="231" t="s">
        <v>343</v>
      </c>
      <c r="H21" s="230" t="s">
        <v>343</v>
      </c>
      <c r="I21" s="231" t="s">
        <v>343</v>
      </c>
      <c r="J21" s="230" t="s">
        <v>343</v>
      </c>
      <c r="K21" s="228">
        <v>1209272</v>
      </c>
      <c r="L21" s="230" t="s">
        <v>343</v>
      </c>
      <c r="M21" s="238" t="s">
        <v>343</v>
      </c>
      <c r="N21" s="232">
        <v>1209272</v>
      </c>
      <c r="O21" s="231" t="s">
        <v>343</v>
      </c>
      <c r="P21" s="230" t="s">
        <v>343</v>
      </c>
      <c r="Q21" s="231" t="s">
        <v>343</v>
      </c>
      <c r="R21" s="230" t="s">
        <v>343</v>
      </c>
      <c r="S21" s="228">
        <v>1209272</v>
      </c>
      <c r="T21" s="232">
        <v>1209272</v>
      </c>
      <c r="U21" s="231" t="s">
        <v>343</v>
      </c>
      <c r="V21" s="230" t="s">
        <v>343</v>
      </c>
      <c r="W21" s="237" t="s">
        <v>22</v>
      </c>
      <c r="X21" s="236" t="s">
        <v>364</v>
      </c>
    </row>
    <row r="22" spans="1:24" ht="28.5" customHeight="1">
      <c r="A22" s="226" t="s">
        <v>27</v>
      </c>
      <c r="B22" s="227" t="s">
        <v>16</v>
      </c>
      <c r="C22" s="231" t="s">
        <v>343</v>
      </c>
      <c r="D22" s="229" t="s">
        <v>343</v>
      </c>
      <c r="E22" s="231" t="s">
        <v>343</v>
      </c>
      <c r="F22" s="230" t="s">
        <v>343</v>
      </c>
      <c r="G22" s="231" t="s">
        <v>343</v>
      </c>
      <c r="H22" s="230" t="s">
        <v>343</v>
      </c>
      <c r="I22" s="231" t="s">
        <v>343</v>
      </c>
      <c r="J22" s="230" t="s">
        <v>343</v>
      </c>
      <c r="K22" s="231" t="s">
        <v>343</v>
      </c>
      <c r="L22" s="230" t="s">
        <v>343</v>
      </c>
      <c r="M22" s="233">
        <v>125218</v>
      </c>
      <c r="N22" s="232">
        <v>2036</v>
      </c>
      <c r="O22" s="231" t="s">
        <v>343</v>
      </c>
      <c r="P22" s="230" t="s">
        <v>343</v>
      </c>
      <c r="Q22" s="228">
        <v>2036</v>
      </c>
      <c r="R22" s="232">
        <v>125218</v>
      </c>
      <c r="S22" s="228">
        <v>127254</v>
      </c>
      <c r="T22" s="232">
        <v>127254</v>
      </c>
      <c r="U22" s="231" t="s">
        <v>343</v>
      </c>
      <c r="V22" s="230" t="s">
        <v>343</v>
      </c>
      <c r="W22" s="237" t="s">
        <v>27</v>
      </c>
      <c r="X22" s="236" t="s">
        <v>365</v>
      </c>
    </row>
    <row r="23" spans="1:24" ht="28.5" customHeight="1">
      <c r="A23" s="226" t="s">
        <v>28</v>
      </c>
      <c r="B23" s="227" t="s">
        <v>18</v>
      </c>
      <c r="C23" s="231" t="s">
        <v>343</v>
      </c>
      <c r="D23" s="239">
        <v>15684072.638433231</v>
      </c>
      <c r="E23" s="231" t="s">
        <v>343</v>
      </c>
      <c r="F23" s="232">
        <v>10666240.716184527</v>
      </c>
      <c r="G23" s="231" t="s">
        <v>343</v>
      </c>
      <c r="H23" s="232">
        <v>581953</v>
      </c>
      <c r="I23" s="231" t="s">
        <v>343</v>
      </c>
      <c r="J23" s="232">
        <v>1236328</v>
      </c>
      <c r="K23" s="231" t="s">
        <v>343</v>
      </c>
      <c r="L23" s="230" t="s">
        <v>343</v>
      </c>
      <c r="M23" s="233">
        <v>30746745.763</v>
      </c>
      <c r="N23" s="232">
        <v>4470</v>
      </c>
      <c r="O23" s="228">
        <v>1500243.443</v>
      </c>
      <c r="P23" s="232">
        <v>12498.914955714283</v>
      </c>
      <c r="Q23" s="228">
        <v>905120.3728658451</v>
      </c>
      <c r="R23" s="232">
        <v>1562011.7108298163</v>
      </c>
      <c r="S23" s="228">
        <v>33152109.578865845</v>
      </c>
      <c r="T23" s="232">
        <v>29747574.98040329</v>
      </c>
      <c r="U23" s="231" t="s">
        <v>343</v>
      </c>
      <c r="V23" s="232">
        <v>3404534.5984625574</v>
      </c>
      <c r="W23" s="237" t="s">
        <v>28</v>
      </c>
      <c r="X23" s="236" t="s">
        <v>366</v>
      </c>
    </row>
    <row r="24" spans="1:24" ht="28.5" customHeight="1">
      <c r="A24" s="226" t="s">
        <v>29</v>
      </c>
      <c r="B24" s="227" t="s">
        <v>367</v>
      </c>
      <c r="C24" s="228">
        <v>94158.87609730684</v>
      </c>
      <c r="D24" s="229" t="s">
        <v>343</v>
      </c>
      <c r="E24" s="228">
        <v>116600.71824555563</v>
      </c>
      <c r="F24" s="232" t="s">
        <v>343</v>
      </c>
      <c r="G24" s="228">
        <v>1400</v>
      </c>
      <c r="H24" s="230" t="s">
        <v>343</v>
      </c>
      <c r="I24" s="228">
        <v>5876.139</v>
      </c>
      <c r="J24" s="230" t="s">
        <v>343</v>
      </c>
      <c r="K24" s="231" t="s">
        <v>343</v>
      </c>
      <c r="L24" s="230" t="s">
        <v>343</v>
      </c>
      <c r="M24" s="233">
        <v>348814</v>
      </c>
      <c r="N24" s="232">
        <v>283286</v>
      </c>
      <c r="O24" s="228">
        <v>199854.97</v>
      </c>
      <c r="P24" s="232" t="s">
        <v>343</v>
      </c>
      <c r="Q24" s="228">
        <v>256797.53565713763</v>
      </c>
      <c r="R24" s="232">
        <v>1148325.239</v>
      </c>
      <c r="S24" s="228">
        <v>1023502.2390000001</v>
      </c>
      <c r="T24" s="232">
        <v>1431611.239</v>
      </c>
      <c r="U24" s="228">
        <v>411868</v>
      </c>
      <c r="V24" s="232">
        <v>3759</v>
      </c>
      <c r="W24" s="237" t="s">
        <v>29</v>
      </c>
      <c r="X24" s="236" t="s">
        <v>368</v>
      </c>
    </row>
    <row r="25" spans="1:24" ht="28.5" customHeight="1">
      <c r="A25" s="226" t="s">
        <v>30</v>
      </c>
      <c r="B25" s="227" t="s">
        <v>369</v>
      </c>
      <c r="C25" s="228">
        <v>76329.00503668301</v>
      </c>
      <c r="D25" s="239">
        <v>64904.750761869494</v>
      </c>
      <c r="E25" s="228">
        <v>562852.2065587391</v>
      </c>
      <c r="F25" s="232">
        <v>1368620.0923112736</v>
      </c>
      <c r="G25" s="228">
        <v>1997</v>
      </c>
      <c r="H25" s="232">
        <v>184455.071</v>
      </c>
      <c r="I25" s="228">
        <v>293365.203</v>
      </c>
      <c r="J25" s="232">
        <v>50459.80156837753</v>
      </c>
      <c r="K25" s="231" t="s">
        <v>343</v>
      </c>
      <c r="L25" s="230" t="s">
        <v>343</v>
      </c>
      <c r="M25" s="238" t="s">
        <v>343</v>
      </c>
      <c r="N25" s="232">
        <v>908359.15</v>
      </c>
      <c r="O25" s="231" t="s">
        <v>343</v>
      </c>
      <c r="P25" s="230" t="s">
        <v>343</v>
      </c>
      <c r="Q25" s="231" t="s">
        <v>343</v>
      </c>
      <c r="R25" s="232">
        <v>21010.691178560995</v>
      </c>
      <c r="S25" s="228">
        <v>934543.4145954221</v>
      </c>
      <c r="T25" s="232">
        <v>2597809.556820082</v>
      </c>
      <c r="U25" s="228">
        <v>1826660</v>
      </c>
      <c r="V25" s="232">
        <v>163393.85777534044</v>
      </c>
      <c r="W25" s="237" t="s">
        <v>30</v>
      </c>
      <c r="X25" s="236" t="s">
        <v>370</v>
      </c>
    </row>
    <row r="26" spans="1:24" ht="28.5" customHeight="1">
      <c r="A26" s="226" t="s">
        <v>371</v>
      </c>
      <c r="B26" s="227" t="s">
        <v>372</v>
      </c>
      <c r="C26" s="228">
        <v>52937.49</v>
      </c>
      <c r="D26" s="229" t="s">
        <v>343</v>
      </c>
      <c r="E26" s="228">
        <v>56148.918407067344</v>
      </c>
      <c r="F26" s="232">
        <v>794330.6604691085</v>
      </c>
      <c r="G26" s="228" t="s">
        <v>343</v>
      </c>
      <c r="H26" s="232">
        <v>278488</v>
      </c>
      <c r="I26" s="231" t="s">
        <v>343</v>
      </c>
      <c r="J26" s="230" t="s">
        <v>343</v>
      </c>
      <c r="K26" s="231" t="s">
        <v>343</v>
      </c>
      <c r="L26" s="230" t="s">
        <v>343</v>
      </c>
      <c r="M26" s="233">
        <v>911977.5555354232</v>
      </c>
      <c r="N26" s="230" t="s">
        <v>343</v>
      </c>
      <c r="O26" s="228">
        <v>230134.62914340207</v>
      </c>
      <c r="P26" s="230" t="s">
        <v>343</v>
      </c>
      <c r="Q26" s="228">
        <v>513384.40691410744</v>
      </c>
      <c r="R26" s="232">
        <v>691764.3395308915</v>
      </c>
      <c r="S26" s="228">
        <v>1764583</v>
      </c>
      <c r="T26" s="232">
        <v>1764583</v>
      </c>
      <c r="U26" s="231" t="s">
        <v>343</v>
      </c>
      <c r="V26" s="230" t="s">
        <v>343</v>
      </c>
      <c r="W26" s="237" t="s">
        <v>371</v>
      </c>
      <c r="X26" s="236" t="s">
        <v>373</v>
      </c>
    </row>
    <row r="27" spans="1:24" ht="28.5" customHeight="1">
      <c r="A27" s="226" t="s">
        <v>374</v>
      </c>
      <c r="B27" s="227" t="s">
        <v>19</v>
      </c>
      <c r="C27" s="228">
        <v>34358.140199999994</v>
      </c>
      <c r="D27" s="229" t="s">
        <v>343</v>
      </c>
      <c r="E27" s="228">
        <v>1129.5447292915753</v>
      </c>
      <c r="F27" s="230" t="s">
        <v>343</v>
      </c>
      <c r="G27" s="228">
        <v>2050.85306768737</v>
      </c>
      <c r="H27" s="230" t="s">
        <v>343</v>
      </c>
      <c r="I27" s="228">
        <v>134620.262</v>
      </c>
      <c r="J27" s="232">
        <v>5632482</v>
      </c>
      <c r="K27" s="231" t="s">
        <v>343</v>
      </c>
      <c r="L27" s="230" t="s">
        <v>343</v>
      </c>
      <c r="M27" s="233">
        <v>3768875.346468286</v>
      </c>
      <c r="N27" s="230" t="s">
        <v>343</v>
      </c>
      <c r="O27" s="228">
        <v>1415464.004992933</v>
      </c>
      <c r="P27" s="230" t="s">
        <v>343</v>
      </c>
      <c r="Q27" s="228">
        <v>270819.84854180116</v>
      </c>
      <c r="R27" s="230" t="s">
        <v>343</v>
      </c>
      <c r="S27" s="228">
        <v>5627317.999999999</v>
      </c>
      <c r="T27" s="232">
        <v>5632482</v>
      </c>
      <c r="U27" s="228">
        <v>5164</v>
      </c>
      <c r="V27" s="230" t="s">
        <v>343</v>
      </c>
      <c r="W27" s="237" t="s">
        <v>374</v>
      </c>
      <c r="X27" s="236" t="s">
        <v>375</v>
      </c>
    </row>
    <row r="28" spans="1:24" ht="28.5" customHeight="1">
      <c r="A28" s="226" t="s">
        <v>31</v>
      </c>
      <c r="B28" s="227" t="s">
        <v>376</v>
      </c>
      <c r="C28" s="228">
        <v>133490.28</v>
      </c>
      <c r="D28" s="229" t="s">
        <v>343</v>
      </c>
      <c r="E28" s="228">
        <v>29875.11458185738</v>
      </c>
      <c r="F28" s="232">
        <v>1027940.578</v>
      </c>
      <c r="G28" s="228">
        <v>16639.726111499083</v>
      </c>
      <c r="H28" s="232">
        <v>511850</v>
      </c>
      <c r="I28" s="228">
        <v>20000</v>
      </c>
      <c r="J28" s="230" t="s">
        <v>343</v>
      </c>
      <c r="K28" s="231" t="s">
        <v>343</v>
      </c>
      <c r="L28" s="230" t="s">
        <v>343</v>
      </c>
      <c r="M28" s="233">
        <v>815269.4111749552</v>
      </c>
      <c r="N28" s="230" t="s">
        <v>343</v>
      </c>
      <c r="O28" s="228">
        <v>556005.8260024433</v>
      </c>
      <c r="P28" s="232">
        <v>214450</v>
      </c>
      <c r="Q28" s="228">
        <v>442599.64212924486</v>
      </c>
      <c r="R28" s="232">
        <v>268339.422</v>
      </c>
      <c r="S28" s="228">
        <v>2013879.9999999995</v>
      </c>
      <c r="T28" s="232">
        <v>2022580</v>
      </c>
      <c r="U28" s="228">
        <v>8700</v>
      </c>
      <c r="V28" s="230" t="s">
        <v>343</v>
      </c>
      <c r="W28" s="237" t="s">
        <v>31</v>
      </c>
      <c r="X28" s="236" t="s">
        <v>377</v>
      </c>
    </row>
    <row r="29" spans="1:24" ht="28.5" customHeight="1">
      <c r="A29" s="226" t="s">
        <v>32</v>
      </c>
      <c r="B29" s="227" t="s">
        <v>17</v>
      </c>
      <c r="C29" s="228">
        <v>66481.91433989181</v>
      </c>
      <c r="D29" s="229" t="s">
        <v>343</v>
      </c>
      <c r="E29" s="228">
        <v>15038.927903166805</v>
      </c>
      <c r="F29" s="230" t="s">
        <v>343</v>
      </c>
      <c r="G29" s="228">
        <v>14525</v>
      </c>
      <c r="H29" s="230" t="s">
        <v>343</v>
      </c>
      <c r="I29" s="228">
        <v>10000</v>
      </c>
      <c r="J29" s="230" t="s">
        <v>343</v>
      </c>
      <c r="K29" s="231" t="s">
        <v>343</v>
      </c>
      <c r="L29" s="230" t="s">
        <v>343</v>
      </c>
      <c r="M29" s="233">
        <v>125929.38399999999</v>
      </c>
      <c r="N29" s="232">
        <v>1317098</v>
      </c>
      <c r="O29" s="228">
        <v>1007612.952</v>
      </c>
      <c r="P29" s="230" t="s">
        <v>343</v>
      </c>
      <c r="Q29" s="228">
        <v>70562.8217569413</v>
      </c>
      <c r="R29" s="230" t="s">
        <v>343</v>
      </c>
      <c r="S29" s="228">
        <v>1310151</v>
      </c>
      <c r="T29" s="232">
        <v>1317098</v>
      </c>
      <c r="U29" s="228">
        <v>6947</v>
      </c>
      <c r="V29" s="230" t="s">
        <v>343</v>
      </c>
      <c r="W29" s="237" t="s">
        <v>32</v>
      </c>
      <c r="X29" s="236" t="s">
        <v>378</v>
      </c>
    </row>
    <row r="30" spans="1:24" ht="28.5" customHeight="1">
      <c r="A30" s="226" t="s">
        <v>33</v>
      </c>
      <c r="B30" s="227" t="s">
        <v>45</v>
      </c>
      <c r="C30" s="228">
        <v>1350330.396816877</v>
      </c>
      <c r="D30" s="229" t="s">
        <v>343</v>
      </c>
      <c r="E30" s="228">
        <v>396726.98366504884</v>
      </c>
      <c r="F30" s="230" t="s">
        <v>343</v>
      </c>
      <c r="G30" s="228">
        <v>5986.91890608211</v>
      </c>
      <c r="H30" s="230" t="s">
        <v>343</v>
      </c>
      <c r="I30" s="228">
        <v>27948.312146997305</v>
      </c>
      <c r="J30" s="230" t="s">
        <v>343</v>
      </c>
      <c r="K30" s="231" t="s">
        <v>343</v>
      </c>
      <c r="L30" s="230" t="s">
        <v>343</v>
      </c>
      <c r="M30" s="233">
        <v>19564.186341568507</v>
      </c>
      <c r="N30" s="232">
        <v>0</v>
      </c>
      <c r="O30" s="228">
        <v>628099.8376442913</v>
      </c>
      <c r="P30" s="230" t="s">
        <v>343</v>
      </c>
      <c r="Q30" s="228">
        <v>166985.43932851846</v>
      </c>
      <c r="R30" s="232">
        <v>2609731</v>
      </c>
      <c r="S30" s="228">
        <v>2595642.074849384</v>
      </c>
      <c r="T30" s="232">
        <v>2609731</v>
      </c>
      <c r="U30" s="228">
        <v>14088.92515061652</v>
      </c>
      <c r="V30" s="230" t="s">
        <v>343</v>
      </c>
      <c r="W30" s="237" t="s">
        <v>33</v>
      </c>
      <c r="X30" s="236" t="s">
        <v>379</v>
      </c>
    </row>
    <row r="31" spans="1:24" ht="28.5" customHeight="1">
      <c r="A31" s="226" t="s">
        <v>34</v>
      </c>
      <c r="B31" s="227" t="s">
        <v>380</v>
      </c>
      <c r="C31" s="228">
        <v>9044374.87734165</v>
      </c>
      <c r="D31" s="229" t="s">
        <v>343</v>
      </c>
      <c r="E31" s="228">
        <v>4121653.6066917195</v>
      </c>
      <c r="F31" s="232">
        <v>26818554</v>
      </c>
      <c r="G31" s="228">
        <v>30114</v>
      </c>
      <c r="H31" s="232" t="s">
        <v>343</v>
      </c>
      <c r="I31" s="228">
        <v>801668.704970097</v>
      </c>
      <c r="J31" s="230" t="s">
        <v>343</v>
      </c>
      <c r="K31" s="231" t="s">
        <v>343</v>
      </c>
      <c r="L31" s="230" t="s">
        <v>343</v>
      </c>
      <c r="M31" s="233">
        <v>326997.6774065316</v>
      </c>
      <c r="N31" s="232">
        <v>608527</v>
      </c>
      <c r="O31" s="228">
        <v>1812862.722787592</v>
      </c>
      <c r="P31" s="232">
        <v>177118</v>
      </c>
      <c r="Q31" s="228">
        <v>3220042.4108024132</v>
      </c>
      <c r="R31" s="232">
        <v>3750437</v>
      </c>
      <c r="S31" s="228">
        <v>19357714.000000004</v>
      </c>
      <c r="T31" s="232">
        <v>31354636</v>
      </c>
      <c r="U31" s="228">
        <v>11996922</v>
      </c>
      <c r="V31" s="230" t="s">
        <v>343</v>
      </c>
      <c r="W31" s="237" t="s">
        <v>34</v>
      </c>
      <c r="X31" s="236" t="s">
        <v>381</v>
      </c>
    </row>
    <row r="32" spans="1:24" ht="28.5" customHeight="1">
      <c r="A32" s="226" t="s">
        <v>35</v>
      </c>
      <c r="B32" s="227" t="s">
        <v>382</v>
      </c>
      <c r="C32" s="228">
        <v>8692686.435432455</v>
      </c>
      <c r="D32" s="229" t="s">
        <v>343</v>
      </c>
      <c r="E32" s="228">
        <v>4169775.3136832956</v>
      </c>
      <c r="F32" s="232">
        <v>11257224.639150143</v>
      </c>
      <c r="G32" s="228">
        <v>23076</v>
      </c>
      <c r="H32" s="232">
        <v>2029220</v>
      </c>
      <c r="I32" s="228">
        <v>3590724.490870693</v>
      </c>
      <c r="J32" s="230" t="s">
        <v>343</v>
      </c>
      <c r="K32" s="228">
        <v>25976</v>
      </c>
      <c r="L32" s="232">
        <v>1077490</v>
      </c>
      <c r="M32" s="233">
        <v>182716.72356965826</v>
      </c>
      <c r="N32" s="232">
        <v>3428284</v>
      </c>
      <c r="O32" s="228">
        <v>98609.82380943354</v>
      </c>
      <c r="P32" s="232">
        <v>1105024.1370606096</v>
      </c>
      <c r="Q32" s="228">
        <v>4921794.818071908</v>
      </c>
      <c r="R32" s="232">
        <v>4717009.82922669</v>
      </c>
      <c r="S32" s="228">
        <v>21705359.605437443</v>
      </c>
      <c r="T32" s="232">
        <v>23614252.605437443</v>
      </c>
      <c r="U32" s="228">
        <v>1908893</v>
      </c>
      <c r="V32" s="230" t="s">
        <v>343</v>
      </c>
      <c r="W32" s="237" t="s">
        <v>35</v>
      </c>
      <c r="X32" s="236" t="s">
        <v>383</v>
      </c>
    </row>
    <row r="33" spans="1:24" ht="28.5" customHeight="1">
      <c r="A33" s="226" t="s">
        <v>36</v>
      </c>
      <c r="B33" s="227" t="s">
        <v>11</v>
      </c>
      <c r="C33" s="228">
        <v>22706152</v>
      </c>
      <c r="D33" s="229" t="s">
        <v>343</v>
      </c>
      <c r="E33" s="231" t="s">
        <v>343</v>
      </c>
      <c r="F33" s="230" t="s">
        <v>343</v>
      </c>
      <c r="G33" s="231" t="s">
        <v>343</v>
      </c>
      <c r="H33" s="230" t="s">
        <v>343</v>
      </c>
      <c r="I33" s="231" t="s">
        <v>343</v>
      </c>
      <c r="J33" s="230" t="s">
        <v>343</v>
      </c>
      <c r="K33" s="231" t="s">
        <v>343</v>
      </c>
      <c r="L33" s="230" t="s">
        <v>343</v>
      </c>
      <c r="M33" s="238" t="s">
        <v>343</v>
      </c>
      <c r="N33" s="230" t="s">
        <v>343</v>
      </c>
      <c r="O33" s="231" t="s">
        <v>343</v>
      </c>
      <c r="P33" s="232">
        <v>22706152</v>
      </c>
      <c r="Q33" s="231" t="s">
        <v>343</v>
      </c>
      <c r="R33" s="230" t="s">
        <v>343</v>
      </c>
      <c r="S33" s="228">
        <v>22706152</v>
      </c>
      <c r="T33" s="232">
        <v>22706152</v>
      </c>
      <c r="U33" s="231" t="s">
        <v>343</v>
      </c>
      <c r="V33" s="230" t="s">
        <v>343</v>
      </c>
      <c r="W33" s="237" t="s">
        <v>36</v>
      </c>
      <c r="X33" s="236" t="s">
        <v>384</v>
      </c>
    </row>
    <row r="34" spans="1:24" ht="28.5" customHeight="1">
      <c r="A34" s="226" t="s">
        <v>37</v>
      </c>
      <c r="B34" s="227" t="s">
        <v>385</v>
      </c>
      <c r="C34" s="228">
        <v>3755250</v>
      </c>
      <c r="D34" s="229" t="s">
        <v>343</v>
      </c>
      <c r="E34" s="231" t="s">
        <v>343</v>
      </c>
      <c r="F34" s="230" t="s">
        <v>343</v>
      </c>
      <c r="G34" s="231" t="s">
        <v>343</v>
      </c>
      <c r="H34" s="230" t="s">
        <v>343</v>
      </c>
      <c r="I34" s="231" t="s">
        <v>343</v>
      </c>
      <c r="J34" s="230" t="s">
        <v>343</v>
      </c>
      <c r="K34" s="231" t="s">
        <v>343</v>
      </c>
      <c r="L34" s="230" t="s">
        <v>343</v>
      </c>
      <c r="M34" s="238" t="s">
        <v>343</v>
      </c>
      <c r="N34" s="230" t="s">
        <v>343</v>
      </c>
      <c r="O34" s="231" t="s">
        <v>343</v>
      </c>
      <c r="P34" s="232">
        <v>3755250</v>
      </c>
      <c r="Q34" s="231" t="s">
        <v>343</v>
      </c>
      <c r="R34" s="230" t="s">
        <v>343</v>
      </c>
      <c r="S34" s="228">
        <v>3755250</v>
      </c>
      <c r="T34" s="232">
        <v>3755250</v>
      </c>
      <c r="U34" s="231" t="s">
        <v>343</v>
      </c>
      <c r="V34" s="230" t="s">
        <v>343</v>
      </c>
      <c r="W34" s="237" t="s">
        <v>37</v>
      </c>
      <c r="X34" s="236" t="s">
        <v>386</v>
      </c>
    </row>
    <row r="35" spans="1:24" ht="28.5" customHeight="1">
      <c r="A35" s="226" t="s">
        <v>38</v>
      </c>
      <c r="B35" s="227" t="s">
        <v>387</v>
      </c>
      <c r="C35" s="228">
        <v>3274496.333650277</v>
      </c>
      <c r="D35" s="239">
        <v>459761.1697638846</v>
      </c>
      <c r="E35" s="228">
        <v>11637181.38124696</v>
      </c>
      <c r="F35" s="232">
        <v>13013266.845583465</v>
      </c>
      <c r="G35" s="228">
        <v>166662</v>
      </c>
      <c r="H35" s="232">
        <v>331331</v>
      </c>
      <c r="I35" s="231" t="s">
        <v>343</v>
      </c>
      <c r="J35" s="230" t="s">
        <v>343</v>
      </c>
      <c r="K35" s="231" t="s">
        <v>343</v>
      </c>
      <c r="L35" s="230" t="s">
        <v>343</v>
      </c>
      <c r="M35" s="238" t="s">
        <v>343</v>
      </c>
      <c r="N35" s="230" t="s">
        <v>343</v>
      </c>
      <c r="O35" s="231" t="s">
        <v>343</v>
      </c>
      <c r="P35" s="230" t="s">
        <v>343</v>
      </c>
      <c r="Q35" s="231" t="s">
        <v>343</v>
      </c>
      <c r="R35" s="230" t="s">
        <v>343</v>
      </c>
      <c r="S35" s="228">
        <v>15078339.714897238</v>
      </c>
      <c r="T35" s="232">
        <v>13804359.01534735</v>
      </c>
      <c r="U35" s="228">
        <v>4299599.337354208</v>
      </c>
      <c r="V35" s="232">
        <v>5573580.036904095</v>
      </c>
      <c r="W35" s="237" t="s">
        <v>38</v>
      </c>
      <c r="X35" s="236" t="s">
        <v>388</v>
      </c>
    </row>
    <row r="36" spans="1:24" ht="28.5" customHeight="1">
      <c r="A36" s="226" t="s">
        <v>42</v>
      </c>
      <c r="B36" s="227" t="s">
        <v>389</v>
      </c>
      <c r="C36" s="228">
        <v>1724228.3586866094</v>
      </c>
      <c r="D36" s="229" t="s">
        <v>343</v>
      </c>
      <c r="E36" s="228">
        <v>8057034.499829271</v>
      </c>
      <c r="F36" s="230" t="s">
        <v>343</v>
      </c>
      <c r="G36" s="228">
        <v>14674</v>
      </c>
      <c r="H36" s="230" t="s">
        <v>343</v>
      </c>
      <c r="I36" s="231" t="s">
        <v>343</v>
      </c>
      <c r="J36" s="230" t="s">
        <v>343</v>
      </c>
      <c r="K36" s="231" t="s">
        <v>343</v>
      </c>
      <c r="L36" s="230" t="s">
        <v>343</v>
      </c>
      <c r="M36" s="233">
        <v>258424.305</v>
      </c>
      <c r="N36" s="230" t="s">
        <v>343</v>
      </c>
      <c r="O36" s="228">
        <v>130969.75</v>
      </c>
      <c r="P36" s="230" t="s">
        <v>343</v>
      </c>
      <c r="Q36" s="228">
        <v>357327.1289104735</v>
      </c>
      <c r="R36" s="230" t="s">
        <v>343</v>
      </c>
      <c r="S36" s="228">
        <v>10542658.042426353</v>
      </c>
      <c r="T36" s="230" t="s">
        <v>343</v>
      </c>
      <c r="U36" s="231" t="s">
        <v>343</v>
      </c>
      <c r="V36" s="232">
        <v>10542658.042426353</v>
      </c>
      <c r="W36" s="237" t="s">
        <v>42</v>
      </c>
      <c r="X36" s="236" t="s">
        <v>390</v>
      </c>
    </row>
    <row r="37" spans="1:24" ht="28.5" customHeight="1">
      <c r="A37" s="226" t="s">
        <v>43</v>
      </c>
      <c r="B37" s="240" t="s">
        <v>391</v>
      </c>
      <c r="C37" s="228">
        <v>2468322.353986948</v>
      </c>
      <c r="D37" s="229" t="s">
        <v>343</v>
      </c>
      <c r="E37" s="228">
        <v>145068.3351603944</v>
      </c>
      <c r="F37" s="232">
        <v>66339</v>
      </c>
      <c r="G37" s="228">
        <v>2106</v>
      </c>
      <c r="H37" s="230" t="s">
        <v>343</v>
      </c>
      <c r="I37" s="231" t="s">
        <v>343</v>
      </c>
      <c r="J37" s="230" t="s">
        <v>343</v>
      </c>
      <c r="K37" s="231" t="s">
        <v>343</v>
      </c>
      <c r="L37" s="230" t="s">
        <v>343</v>
      </c>
      <c r="M37" s="233">
        <v>2677092.768</v>
      </c>
      <c r="N37" s="232">
        <v>9222</v>
      </c>
      <c r="O37" s="228">
        <v>18983631.566</v>
      </c>
      <c r="P37" s="230" t="s">
        <v>343</v>
      </c>
      <c r="Q37" s="228">
        <v>1572224.9768526584</v>
      </c>
      <c r="R37" s="232" t="s">
        <v>343</v>
      </c>
      <c r="S37" s="228">
        <v>25848446</v>
      </c>
      <c r="T37" s="232">
        <v>75561</v>
      </c>
      <c r="U37" s="228">
        <v>43283</v>
      </c>
      <c r="V37" s="232">
        <v>25816168</v>
      </c>
      <c r="W37" s="237" t="s">
        <v>43</v>
      </c>
      <c r="X37" s="236" t="s">
        <v>392</v>
      </c>
    </row>
    <row r="38" spans="1:24" ht="28.5" customHeight="1">
      <c r="A38" s="226" t="s">
        <v>55</v>
      </c>
      <c r="B38" s="240" t="s">
        <v>393</v>
      </c>
      <c r="C38" s="231" t="s">
        <v>343</v>
      </c>
      <c r="D38" s="229" t="s">
        <v>343</v>
      </c>
      <c r="E38" s="231" t="s">
        <v>343</v>
      </c>
      <c r="F38" s="230" t="s">
        <v>343</v>
      </c>
      <c r="G38" s="231" t="s">
        <v>343</v>
      </c>
      <c r="H38" s="230" t="s">
        <v>343</v>
      </c>
      <c r="I38" s="231" t="s">
        <v>343</v>
      </c>
      <c r="J38" s="230" t="s">
        <v>343</v>
      </c>
      <c r="K38" s="228">
        <v>14349653</v>
      </c>
      <c r="L38" s="230" t="s">
        <v>343</v>
      </c>
      <c r="M38" s="238" t="s">
        <v>343</v>
      </c>
      <c r="N38" s="230" t="s">
        <v>343</v>
      </c>
      <c r="O38" s="231" t="s">
        <v>343</v>
      </c>
      <c r="P38" s="230" t="s">
        <v>343</v>
      </c>
      <c r="Q38" s="231" t="s">
        <v>343</v>
      </c>
      <c r="R38" s="230" t="s">
        <v>343</v>
      </c>
      <c r="S38" s="228">
        <v>14349653</v>
      </c>
      <c r="T38" s="230" t="s">
        <v>343</v>
      </c>
      <c r="U38" s="231" t="s">
        <v>343</v>
      </c>
      <c r="V38" s="232">
        <v>14349653</v>
      </c>
      <c r="W38" s="237" t="s">
        <v>55</v>
      </c>
      <c r="X38" s="236" t="s">
        <v>394</v>
      </c>
    </row>
    <row r="39" spans="1:24" s="15" customFormat="1" ht="28.5" customHeight="1">
      <c r="A39" s="226" t="s">
        <v>57</v>
      </c>
      <c r="B39" s="227" t="s">
        <v>395</v>
      </c>
      <c r="C39" s="228">
        <v>3790399.704245437</v>
      </c>
      <c r="D39" s="229" t="s">
        <v>343</v>
      </c>
      <c r="E39" s="228" t="s">
        <v>351</v>
      </c>
      <c r="F39" s="232">
        <v>167991.8369310908</v>
      </c>
      <c r="G39" s="228">
        <v>26388</v>
      </c>
      <c r="H39" s="232" t="s">
        <v>343</v>
      </c>
      <c r="I39" s="228">
        <v>742.6543559806887</v>
      </c>
      <c r="J39" s="232" t="s">
        <v>343</v>
      </c>
      <c r="K39" s="231" t="s">
        <v>343</v>
      </c>
      <c r="L39" s="232">
        <v>219338.41756793857</v>
      </c>
      <c r="M39" s="233">
        <v>524263.811</v>
      </c>
      <c r="N39" s="230" t="s">
        <v>343</v>
      </c>
      <c r="O39" s="231" t="s">
        <v>343</v>
      </c>
      <c r="P39" s="232">
        <v>2772955.248319853</v>
      </c>
      <c r="Q39" s="228" t="s">
        <v>343</v>
      </c>
      <c r="R39" s="232">
        <v>809940.8389696481</v>
      </c>
      <c r="S39" s="228">
        <v>4341794.169601417</v>
      </c>
      <c r="T39" s="232">
        <v>3970226.3417885303</v>
      </c>
      <c r="U39" s="231" t="s">
        <v>343</v>
      </c>
      <c r="V39" s="232">
        <v>371567.8278128867</v>
      </c>
      <c r="W39" s="237" t="s">
        <v>57</v>
      </c>
      <c r="X39" s="236" t="s">
        <v>396</v>
      </c>
    </row>
    <row r="40" spans="1:24" s="52" customFormat="1" ht="28.5" customHeight="1" thickBot="1">
      <c r="A40" s="241" t="s">
        <v>397</v>
      </c>
      <c r="B40" s="242"/>
      <c r="C40" s="243">
        <v>95305982.45944132</v>
      </c>
      <c r="D40" s="244">
        <v>16208738.558958987</v>
      </c>
      <c r="E40" s="243">
        <v>35067778.31261334</v>
      </c>
      <c r="F40" s="245">
        <v>65180508.36862962</v>
      </c>
      <c r="G40" s="243">
        <v>434129.49808526854</v>
      </c>
      <c r="H40" s="245">
        <v>3917297.071</v>
      </c>
      <c r="I40" s="243">
        <v>6262153.7193437675</v>
      </c>
      <c r="J40" s="245">
        <v>6919269.801568378</v>
      </c>
      <c r="K40" s="243">
        <v>15584901</v>
      </c>
      <c r="L40" s="245">
        <v>15590975.417567939</v>
      </c>
      <c r="M40" s="246">
        <v>56298943.93149642</v>
      </c>
      <c r="N40" s="245">
        <v>56436564.15</v>
      </c>
      <c r="O40" s="243">
        <v>28679119.809574716</v>
      </c>
      <c r="P40" s="245">
        <v>30743448.30033618</v>
      </c>
      <c r="Q40" s="243">
        <v>14229984.109118262</v>
      </c>
      <c r="R40" s="245">
        <v>15703788.070735607</v>
      </c>
      <c r="S40" s="243">
        <v>251862992.8396731</v>
      </c>
      <c r="T40" s="245">
        <v>210700589.7387967</v>
      </c>
      <c r="U40" s="243">
        <v>24796108.262504827</v>
      </c>
      <c r="V40" s="245">
        <v>65958511.36338123</v>
      </c>
      <c r="W40" s="247"/>
      <c r="X40" s="248" t="s">
        <v>398</v>
      </c>
    </row>
    <row r="41" ht="15" customHeight="1" thickTop="1">
      <c r="K41" s="15"/>
    </row>
  </sheetData>
  <sheetProtection/>
  <mergeCells count="13">
    <mergeCell ref="E7:H7"/>
    <mergeCell ref="K7:R7"/>
    <mergeCell ref="E8:H8"/>
    <mergeCell ref="K8:R8"/>
    <mergeCell ref="G9:H9"/>
    <mergeCell ref="M9:N9"/>
    <mergeCell ref="O9:P9"/>
    <mergeCell ref="I10:J10"/>
    <mergeCell ref="M10:N10"/>
    <mergeCell ref="O10:P10"/>
    <mergeCell ref="S10:T10"/>
    <mergeCell ref="U10:V10"/>
    <mergeCell ref="W10:X10"/>
  </mergeCells>
  <printOptions horizontalCentered="1"/>
  <pageMargins left="0.3937007874015748" right="0.3937007874015748" top="0.7874015748031497" bottom="0.5905511811023623" header="0.5905511811023623" footer="0.984251968503937"/>
  <pageSetup horizontalDpi="600" verticalDpi="600" orientation="portrait" paperSize="9" scale="60" r:id="rId1"/>
  <colBreaks count="1" manualBreakCount="1">
    <brk id="12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41"/>
  <sheetViews>
    <sheetView showGridLines="0" tabSelected="1" zoomScale="60" zoomScaleNormal="60" zoomScaleSheetLayoutView="49" zoomScalePageLayoutView="0" workbookViewId="0" topLeftCell="A1">
      <selection activeCell="F20" sqref="F20"/>
    </sheetView>
  </sheetViews>
  <sheetFormatPr defaultColWidth="9" defaultRowHeight="15"/>
  <cols>
    <col min="1" max="1" width="3.09765625" style="12" customWidth="1"/>
    <col min="2" max="2" width="22.19921875" style="11" customWidth="1"/>
    <col min="3" max="3" width="11.796875" style="2" bestFit="1" customWidth="1"/>
    <col min="4" max="4" width="10.59765625" style="2" bestFit="1" customWidth="1"/>
    <col min="5" max="6" width="11.796875" style="2" bestFit="1" customWidth="1"/>
    <col min="7" max="10" width="10.19921875" style="2" customWidth="1"/>
    <col min="11" max="11" width="10.59765625" style="2" bestFit="1" customWidth="1"/>
    <col min="12" max="12" width="10.8984375" style="2" customWidth="1"/>
    <col min="13" max="13" width="11" style="15" customWidth="1"/>
    <col min="14" max="14" width="11.59765625" style="15" customWidth="1"/>
    <col min="15" max="18" width="10.59765625" style="15" bestFit="1" customWidth="1"/>
    <col min="19" max="19" width="11.3984375" style="2" customWidth="1"/>
    <col min="20" max="20" width="11.09765625" style="2" customWidth="1"/>
    <col min="21" max="21" width="10.19921875" style="2" customWidth="1"/>
    <col min="22" max="22" width="11.796875" style="2" bestFit="1" customWidth="1"/>
    <col min="23" max="23" width="3.3984375" style="36" customWidth="1"/>
    <col min="24" max="24" width="31.69921875" style="2" customWidth="1"/>
    <col min="25" max="16384" width="9" style="2" customWidth="1"/>
  </cols>
  <sheetData>
    <row r="1" spans="1:24" ht="33" customHeight="1">
      <c r="A1" s="152"/>
      <c r="B1" s="153"/>
      <c r="C1" s="153"/>
      <c r="D1" s="153"/>
      <c r="E1" s="153"/>
      <c r="F1" s="153"/>
      <c r="G1" s="153"/>
      <c r="H1" s="153"/>
      <c r="I1" s="153"/>
      <c r="J1" s="154"/>
      <c r="K1" s="154"/>
      <c r="L1" s="155"/>
      <c r="M1" s="156"/>
      <c r="N1" s="157"/>
      <c r="O1" s="157"/>
      <c r="P1" s="157"/>
      <c r="Q1" s="157"/>
      <c r="R1" s="157"/>
      <c r="S1" s="153"/>
      <c r="T1" s="153"/>
      <c r="U1" s="153"/>
      <c r="V1" s="153"/>
      <c r="W1" s="158"/>
      <c r="X1" s="153"/>
    </row>
    <row r="2" spans="1:24" s="25" customFormat="1" ht="33" customHeight="1">
      <c r="A2" s="159"/>
      <c r="B2" s="157"/>
      <c r="C2" s="157"/>
      <c r="D2" s="157"/>
      <c r="E2" s="157"/>
      <c r="F2" s="157"/>
      <c r="G2" s="157"/>
      <c r="H2" s="157"/>
      <c r="I2" s="157"/>
      <c r="J2" s="159"/>
      <c r="K2" s="159"/>
      <c r="L2" s="160"/>
      <c r="M2" s="161"/>
      <c r="N2" s="157"/>
      <c r="O2" s="157"/>
      <c r="P2" s="157"/>
      <c r="Q2" s="157"/>
      <c r="R2" s="157"/>
      <c r="S2" s="157"/>
      <c r="T2" s="157"/>
      <c r="U2" s="157"/>
      <c r="V2" s="157"/>
      <c r="W2" s="162"/>
      <c r="X2" s="157"/>
    </row>
    <row r="3" spans="1:24" s="42" customFormat="1" ht="33" customHeight="1">
      <c r="A3" s="163"/>
      <c r="B3" s="164"/>
      <c r="C3" s="164"/>
      <c r="D3" s="164"/>
      <c r="E3" s="164"/>
      <c r="F3" s="164"/>
      <c r="G3" s="164"/>
      <c r="H3" s="164"/>
      <c r="I3" s="164"/>
      <c r="J3" s="163"/>
      <c r="K3" s="163"/>
      <c r="L3" s="165" t="s">
        <v>69</v>
      </c>
      <c r="M3" s="166" t="s">
        <v>62</v>
      </c>
      <c r="N3" s="167"/>
      <c r="O3" s="167"/>
      <c r="P3" s="167"/>
      <c r="Q3" s="167"/>
      <c r="R3" s="167"/>
      <c r="S3" s="164"/>
      <c r="T3" s="164"/>
      <c r="U3" s="164"/>
      <c r="V3" s="164"/>
      <c r="W3" s="168"/>
      <c r="X3" s="164"/>
    </row>
    <row r="4" spans="1:24" ht="33" customHeight="1">
      <c r="A4" s="152"/>
      <c r="B4" s="169"/>
      <c r="C4" s="169"/>
      <c r="D4" s="169"/>
      <c r="E4" s="169"/>
      <c r="F4" s="169"/>
      <c r="G4" s="169"/>
      <c r="H4" s="169"/>
      <c r="I4" s="170"/>
      <c r="J4" s="171"/>
      <c r="K4" s="171"/>
      <c r="L4" s="170" t="s">
        <v>73</v>
      </c>
      <c r="M4" s="172" t="s">
        <v>74</v>
      </c>
      <c r="N4" s="169"/>
      <c r="O4" s="169"/>
      <c r="P4" s="169"/>
      <c r="Q4" s="169"/>
      <c r="R4" s="169"/>
      <c r="S4" s="169"/>
      <c r="T4" s="169"/>
      <c r="U4" s="169"/>
      <c r="V4" s="169"/>
      <c r="W4" s="162"/>
      <c r="X4" s="169"/>
    </row>
    <row r="5" spans="1:24" ht="22.5" customHeight="1">
      <c r="A5" s="173"/>
      <c r="B5" s="174"/>
      <c r="C5" s="175"/>
      <c r="D5" s="175"/>
      <c r="E5" s="175"/>
      <c r="F5" s="175"/>
      <c r="G5" s="175"/>
      <c r="H5" s="175"/>
      <c r="I5" s="175"/>
      <c r="J5" s="154"/>
      <c r="K5" s="176"/>
      <c r="L5" s="176"/>
      <c r="M5" s="177"/>
      <c r="N5" s="178"/>
      <c r="O5" s="178"/>
      <c r="P5" s="178"/>
      <c r="Q5" s="178"/>
      <c r="R5" s="178"/>
      <c r="S5" s="175"/>
      <c r="T5" s="179"/>
      <c r="U5" s="175"/>
      <c r="V5" s="179"/>
      <c r="W5" s="180"/>
      <c r="X5" s="181" t="s">
        <v>0</v>
      </c>
    </row>
    <row r="6" spans="1:24" ht="22.5" customHeight="1" thickBot="1">
      <c r="A6" s="182"/>
      <c r="B6" s="174"/>
      <c r="C6" s="175"/>
      <c r="D6" s="175"/>
      <c r="E6" s="175"/>
      <c r="F6" s="175"/>
      <c r="G6" s="175"/>
      <c r="H6" s="178"/>
      <c r="I6" s="175"/>
      <c r="J6" s="175"/>
      <c r="K6" s="175"/>
      <c r="L6" s="175"/>
      <c r="M6" s="178"/>
      <c r="N6" s="178"/>
      <c r="O6" s="178"/>
      <c r="P6" s="178"/>
      <c r="Q6" s="178"/>
      <c r="R6" s="178"/>
      <c r="S6" s="175"/>
      <c r="T6" s="183"/>
      <c r="U6" s="175"/>
      <c r="V6" s="183"/>
      <c r="W6" s="180"/>
      <c r="X6" s="184" t="s">
        <v>70</v>
      </c>
    </row>
    <row r="7" spans="1:24" s="77" customFormat="1" ht="21" customHeight="1" thickTop="1">
      <c r="A7" s="185"/>
      <c r="B7" s="186"/>
      <c r="C7" s="187" t="s">
        <v>23</v>
      </c>
      <c r="D7" s="188"/>
      <c r="E7" s="266" t="s">
        <v>63</v>
      </c>
      <c r="F7" s="267"/>
      <c r="G7" s="267"/>
      <c r="H7" s="268"/>
      <c r="I7" s="187"/>
      <c r="J7" s="188"/>
      <c r="K7" s="266" t="s">
        <v>64</v>
      </c>
      <c r="L7" s="267"/>
      <c r="M7" s="267"/>
      <c r="N7" s="267"/>
      <c r="O7" s="267"/>
      <c r="P7" s="267"/>
      <c r="Q7" s="267"/>
      <c r="R7" s="268"/>
      <c r="S7" s="187"/>
      <c r="T7" s="188"/>
      <c r="U7" s="189"/>
      <c r="V7" s="188"/>
      <c r="W7" s="190"/>
      <c r="X7" s="191"/>
    </row>
    <row r="8" spans="1:24" s="86" customFormat="1" ht="22.5" customHeight="1" thickBot="1">
      <c r="A8" s="192"/>
      <c r="B8" s="193"/>
      <c r="C8" s="194" t="s">
        <v>24</v>
      </c>
      <c r="D8" s="195"/>
      <c r="E8" s="269" t="s">
        <v>25</v>
      </c>
      <c r="F8" s="270"/>
      <c r="G8" s="270"/>
      <c r="H8" s="271"/>
      <c r="I8" s="196" t="s">
        <v>65</v>
      </c>
      <c r="J8" s="197"/>
      <c r="K8" s="269" t="s">
        <v>83</v>
      </c>
      <c r="L8" s="270"/>
      <c r="M8" s="270"/>
      <c r="N8" s="270"/>
      <c r="O8" s="270"/>
      <c r="P8" s="270"/>
      <c r="Q8" s="270"/>
      <c r="R8" s="271"/>
      <c r="S8" s="198" t="s">
        <v>84</v>
      </c>
      <c r="T8" s="197"/>
      <c r="U8" s="199" t="s">
        <v>85</v>
      </c>
      <c r="V8" s="197"/>
      <c r="W8" s="200"/>
      <c r="X8" s="201"/>
    </row>
    <row r="9" spans="1:24" s="92" customFormat="1" ht="18.75" customHeight="1">
      <c r="A9" s="192"/>
      <c r="B9" s="193"/>
      <c r="C9" s="194" t="s">
        <v>75</v>
      </c>
      <c r="D9" s="195"/>
      <c r="E9" s="196" t="s">
        <v>1</v>
      </c>
      <c r="F9" s="202"/>
      <c r="G9" s="272" t="s">
        <v>2</v>
      </c>
      <c r="H9" s="273"/>
      <c r="I9" s="194"/>
      <c r="J9" s="203"/>
      <c r="K9" s="204" t="s">
        <v>3</v>
      </c>
      <c r="L9" s="202"/>
      <c r="M9" s="274" t="s">
        <v>312</v>
      </c>
      <c r="N9" s="275"/>
      <c r="O9" s="276" t="s">
        <v>44</v>
      </c>
      <c r="P9" s="275"/>
      <c r="Q9" s="205" t="s">
        <v>323</v>
      </c>
      <c r="R9" s="195"/>
      <c r="S9" s="198" t="s">
        <v>66</v>
      </c>
      <c r="T9" s="203"/>
      <c r="U9" s="199" t="s">
        <v>86</v>
      </c>
      <c r="V9" s="203"/>
      <c r="W9" s="206"/>
      <c r="X9" s="207"/>
    </row>
    <row r="10" spans="1:24" s="86" customFormat="1" ht="33.75" customHeight="1" thickBot="1">
      <c r="A10" s="208" t="s">
        <v>188</v>
      </c>
      <c r="B10" s="203"/>
      <c r="C10" s="209" t="s">
        <v>76</v>
      </c>
      <c r="D10" s="210"/>
      <c r="E10" s="209" t="s">
        <v>344</v>
      </c>
      <c r="F10" s="210"/>
      <c r="G10" s="211" t="s">
        <v>77</v>
      </c>
      <c r="H10" s="210"/>
      <c r="I10" s="281" t="s">
        <v>67</v>
      </c>
      <c r="J10" s="282"/>
      <c r="K10" s="209" t="s">
        <v>68</v>
      </c>
      <c r="L10" s="210"/>
      <c r="M10" s="283" t="s">
        <v>313</v>
      </c>
      <c r="N10" s="278"/>
      <c r="O10" s="277" t="s">
        <v>78</v>
      </c>
      <c r="P10" s="278"/>
      <c r="Q10" s="212" t="s">
        <v>79</v>
      </c>
      <c r="R10" s="210"/>
      <c r="S10" s="269" t="s">
        <v>80</v>
      </c>
      <c r="T10" s="271"/>
      <c r="U10" s="270" t="s">
        <v>81</v>
      </c>
      <c r="V10" s="271"/>
      <c r="W10" s="279" t="s">
        <v>26</v>
      </c>
      <c r="X10" s="280"/>
    </row>
    <row r="11" spans="1:24" s="92" customFormat="1" ht="21.75" customHeight="1">
      <c r="A11" s="213"/>
      <c r="B11" s="203"/>
      <c r="C11" s="214" t="s">
        <v>87</v>
      </c>
      <c r="D11" s="215" t="s">
        <v>88</v>
      </c>
      <c r="E11" s="214" t="s">
        <v>87</v>
      </c>
      <c r="F11" s="216" t="s">
        <v>88</v>
      </c>
      <c r="G11" s="214" t="s">
        <v>87</v>
      </c>
      <c r="H11" s="216" t="s">
        <v>88</v>
      </c>
      <c r="I11" s="214" t="s">
        <v>87</v>
      </c>
      <c r="J11" s="216" t="s">
        <v>88</v>
      </c>
      <c r="K11" s="214" t="s">
        <v>87</v>
      </c>
      <c r="L11" s="216" t="s">
        <v>88</v>
      </c>
      <c r="M11" s="217" t="s">
        <v>87</v>
      </c>
      <c r="N11" s="216" t="s">
        <v>88</v>
      </c>
      <c r="O11" s="214" t="s">
        <v>87</v>
      </c>
      <c r="P11" s="216" t="s">
        <v>88</v>
      </c>
      <c r="Q11" s="214" t="s">
        <v>87</v>
      </c>
      <c r="R11" s="216" t="s">
        <v>88</v>
      </c>
      <c r="S11" s="214" t="s">
        <v>87</v>
      </c>
      <c r="T11" s="216" t="s">
        <v>88</v>
      </c>
      <c r="U11" s="214" t="s">
        <v>87</v>
      </c>
      <c r="V11" s="216" t="s">
        <v>88</v>
      </c>
      <c r="W11" s="206"/>
      <c r="X11" s="207"/>
    </row>
    <row r="12" spans="1:24" s="108" customFormat="1" ht="36.75" customHeight="1" thickBot="1">
      <c r="A12" s="218"/>
      <c r="B12" s="219"/>
      <c r="C12" s="220" t="s">
        <v>41</v>
      </c>
      <c r="D12" s="221" t="s">
        <v>40</v>
      </c>
      <c r="E12" s="220" t="s">
        <v>41</v>
      </c>
      <c r="F12" s="222" t="s">
        <v>40</v>
      </c>
      <c r="G12" s="220" t="s">
        <v>41</v>
      </c>
      <c r="H12" s="222" t="s">
        <v>40</v>
      </c>
      <c r="I12" s="220" t="s">
        <v>41</v>
      </c>
      <c r="J12" s="222" t="s">
        <v>40</v>
      </c>
      <c r="K12" s="220" t="s">
        <v>41</v>
      </c>
      <c r="L12" s="222" t="s">
        <v>40</v>
      </c>
      <c r="M12" s="223" t="s">
        <v>41</v>
      </c>
      <c r="N12" s="222" t="s">
        <v>40</v>
      </c>
      <c r="O12" s="220" t="s">
        <v>41</v>
      </c>
      <c r="P12" s="222" t="s">
        <v>40</v>
      </c>
      <c r="Q12" s="220" t="s">
        <v>41</v>
      </c>
      <c r="R12" s="222" t="s">
        <v>40</v>
      </c>
      <c r="S12" s="220" t="s">
        <v>41</v>
      </c>
      <c r="T12" s="222" t="s">
        <v>40</v>
      </c>
      <c r="U12" s="220" t="s">
        <v>41</v>
      </c>
      <c r="V12" s="222" t="s">
        <v>40</v>
      </c>
      <c r="W12" s="224"/>
      <c r="X12" s="225"/>
    </row>
    <row r="13" spans="1:24" ht="28.5" customHeight="1" thickTop="1">
      <c r="A13" s="226" t="s">
        <v>4</v>
      </c>
      <c r="B13" s="227" t="s">
        <v>10</v>
      </c>
      <c r="C13" s="228">
        <v>275010.9382262019</v>
      </c>
      <c r="D13" s="229" t="s">
        <v>343</v>
      </c>
      <c r="E13" s="228">
        <v>244625</v>
      </c>
      <c r="F13" s="230" t="s">
        <v>343</v>
      </c>
      <c r="G13" s="228">
        <v>552</v>
      </c>
      <c r="H13" s="230" t="s">
        <v>343</v>
      </c>
      <c r="I13" s="228">
        <v>67.57623961261525</v>
      </c>
      <c r="J13" s="230" t="s">
        <v>343</v>
      </c>
      <c r="K13" s="231" t="s">
        <v>343</v>
      </c>
      <c r="L13" s="232">
        <v>692622</v>
      </c>
      <c r="M13" s="233">
        <v>166963</v>
      </c>
      <c r="N13" s="230" t="s">
        <v>343</v>
      </c>
      <c r="O13" s="228">
        <v>1584.268</v>
      </c>
      <c r="P13" s="230" t="s">
        <v>343</v>
      </c>
      <c r="Q13" s="228">
        <v>3819.2175341854677</v>
      </c>
      <c r="R13" s="230" t="s">
        <v>343</v>
      </c>
      <c r="S13" s="228">
        <v>692622</v>
      </c>
      <c r="T13" s="234">
        <v>692622</v>
      </c>
      <c r="U13" s="231" t="s">
        <v>343</v>
      </c>
      <c r="V13" s="230" t="s">
        <v>343</v>
      </c>
      <c r="W13" s="235" t="s">
        <v>4</v>
      </c>
      <c r="X13" s="236" t="s">
        <v>141</v>
      </c>
    </row>
    <row r="14" spans="1:24" ht="28.5" customHeight="1">
      <c r="A14" s="226" t="s">
        <v>5</v>
      </c>
      <c r="B14" s="227" t="s">
        <v>142</v>
      </c>
      <c r="C14" s="228">
        <v>4204092.466787359</v>
      </c>
      <c r="D14" s="229" t="s">
        <v>343</v>
      </c>
      <c r="E14" s="228">
        <v>1095514</v>
      </c>
      <c r="F14" s="230" t="s">
        <v>343</v>
      </c>
      <c r="G14" s="228">
        <v>22325</v>
      </c>
      <c r="H14" s="230" t="s">
        <v>343</v>
      </c>
      <c r="I14" s="231" t="s">
        <v>343</v>
      </c>
      <c r="J14" s="230" t="s">
        <v>343</v>
      </c>
      <c r="K14" s="231" t="s">
        <v>343</v>
      </c>
      <c r="L14" s="230" t="s">
        <v>343</v>
      </c>
      <c r="M14" s="233">
        <v>26218.4</v>
      </c>
      <c r="N14" s="232">
        <v>5646219</v>
      </c>
      <c r="O14" s="228">
        <v>63789.585</v>
      </c>
      <c r="P14" s="230" t="s">
        <v>343</v>
      </c>
      <c r="Q14" s="228">
        <v>136740.54821264144</v>
      </c>
      <c r="R14" s="230" t="s">
        <v>343</v>
      </c>
      <c r="S14" s="228">
        <v>5548680.000000001</v>
      </c>
      <c r="T14" s="232">
        <v>5646219</v>
      </c>
      <c r="U14" s="228">
        <v>97539</v>
      </c>
      <c r="V14" s="230" t="s">
        <v>343</v>
      </c>
      <c r="W14" s="237" t="s">
        <v>5</v>
      </c>
      <c r="X14" s="236" t="s">
        <v>143</v>
      </c>
    </row>
    <row r="15" spans="1:24" ht="28.5" customHeight="1">
      <c r="A15" s="226" t="s">
        <v>6</v>
      </c>
      <c r="B15" s="227" t="s">
        <v>144</v>
      </c>
      <c r="C15" s="228">
        <v>10943701.84685138</v>
      </c>
      <c r="D15" s="229" t="s">
        <v>343</v>
      </c>
      <c r="E15" s="228">
        <v>976123</v>
      </c>
      <c r="F15" s="230" t="s">
        <v>343</v>
      </c>
      <c r="G15" s="228">
        <v>140781</v>
      </c>
      <c r="H15" s="230" t="s">
        <v>343</v>
      </c>
      <c r="I15" s="231" t="s">
        <v>343</v>
      </c>
      <c r="J15" s="230" t="s">
        <v>343</v>
      </c>
      <c r="K15" s="231" t="s">
        <v>343</v>
      </c>
      <c r="L15" s="230" t="s">
        <v>343</v>
      </c>
      <c r="M15" s="233">
        <v>872091</v>
      </c>
      <c r="N15" s="232">
        <v>15145169</v>
      </c>
      <c r="O15" s="228">
        <v>827618.6359999999</v>
      </c>
      <c r="P15" s="230" t="s">
        <v>343</v>
      </c>
      <c r="Q15" s="228">
        <v>685528.5171486196</v>
      </c>
      <c r="R15" s="230" t="s">
        <v>343</v>
      </c>
      <c r="S15" s="228">
        <v>14445844</v>
      </c>
      <c r="T15" s="232">
        <v>15145169</v>
      </c>
      <c r="U15" s="228">
        <v>699325</v>
      </c>
      <c r="V15" s="230" t="s">
        <v>343</v>
      </c>
      <c r="W15" s="237" t="s">
        <v>6</v>
      </c>
      <c r="X15" s="236" t="s">
        <v>145</v>
      </c>
    </row>
    <row r="16" spans="1:24" ht="28.5" customHeight="1">
      <c r="A16" s="226" t="s">
        <v>7</v>
      </c>
      <c r="B16" s="227" t="s">
        <v>146</v>
      </c>
      <c r="C16" s="228">
        <v>691910.6496185673</v>
      </c>
      <c r="D16" s="229" t="s">
        <v>343</v>
      </c>
      <c r="E16" s="228">
        <v>1529</v>
      </c>
      <c r="F16" s="230" t="s">
        <v>343</v>
      </c>
      <c r="G16" s="228">
        <v>179</v>
      </c>
      <c r="H16" s="230" t="s">
        <v>343</v>
      </c>
      <c r="I16" s="231" t="s">
        <v>343</v>
      </c>
      <c r="J16" s="230" t="s">
        <v>343</v>
      </c>
      <c r="K16" s="231" t="s">
        <v>343</v>
      </c>
      <c r="L16" s="230" t="s">
        <v>343</v>
      </c>
      <c r="M16" s="233">
        <v>625120</v>
      </c>
      <c r="N16" s="230" t="s">
        <v>343</v>
      </c>
      <c r="O16" s="231" t="s">
        <v>343</v>
      </c>
      <c r="P16" s="230" t="s">
        <v>343</v>
      </c>
      <c r="Q16" s="228">
        <v>2425.350381432644</v>
      </c>
      <c r="R16" s="230" t="s">
        <v>343</v>
      </c>
      <c r="S16" s="228">
        <v>1321164</v>
      </c>
      <c r="T16" s="230" t="s">
        <v>343</v>
      </c>
      <c r="U16" s="231" t="s">
        <v>343</v>
      </c>
      <c r="V16" s="232">
        <v>1321164</v>
      </c>
      <c r="W16" s="237" t="s">
        <v>7</v>
      </c>
      <c r="X16" s="236" t="s">
        <v>147</v>
      </c>
    </row>
    <row r="17" spans="1:24" ht="28.5" customHeight="1">
      <c r="A17" s="226" t="s">
        <v>8</v>
      </c>
      <c r="B17" s="227" t="s">
        <v>12</v>
      </c>
      <c r="C17" s="231" t="s">
        <v>343</v>
      </c>
      <c r="D17" s="229" t="s">
        <v>343</v>
      </c>
      <c r="E17" s="231" t="s">
        <v>343</v>
      </c>
      <c r="F17" s="230" t="s">
        <v>343</v>
      </c>
      <c r="G17" s="231" t="s">
        <v>343</v>
      </c>
      <c r="H17" s="230" t="s">
        <v>343</v>
      </c>
      <c r="I17" s="228">
        <v>949400</v>
      </c>
      <c r="J17" s="230" t="s">
        <v>343</v>
      </c>
      <c r="K17" s="231" t="s">
        <v>343</v>
      </c>
      <c r="L17" s="232">
        <v>113616</v>
      </c>
      <c r="M17" s="238" t="s">
        <v>343</v>
      </c>
      <c r="N17" s="232">
        <v>835759</v>
      </c>
      <c r="O17" s="231" t="s">
        <v>343</v>
      </c>
      <c r="P17" s="230" t="s">
        <v>343</v>
      </c>
      <c r="Q17" s="231" t="s">
        <v>343</v>
      </c>
      <c r="R17" s="232">
        <v>25</v>
      </c>
      <c r="S17" s="228">
        <v>949400</v>
      </c>
      <c r="T17" s="232">
        <v>949400</v>
      </c>
      <c r="U17" s="231" t="s">
        <v>343</v>
      </c>
      <c r="V17" s="230" t="s">
        <v>343</v>
      </c>
      <c r="W17" s="237" t="s">
        <v>8</v>
      </c>
      <c r="X17" s="236" t="s">
        <v>148</v>
      </c>
    </row>
    <row r="18" spans="1:24" ht="28.5" customHeight="1">
      <c r="A18" s="226" t="s">
        <v>9</v>
      </c>
      <c r="B18" s="227" t="s">
        <v>13</v>
      </c>
      <c r="C18" s="231" t="s">
        <v>343</v>
      </c>
      <c r="D18" s="229" t="s">
        <v>343</v>
      </c>
      <c r="E18" s="231" t="s">
        <v>343</v>
      </c>
      <c r="F18" s="230" t="s">
        <v>343</v>
      </c>
      <c r="G18" s="231" t="s">
        <v>343</v>
      </c>
      <c r="H18" s="230" t="s">
        <v>343</v>
      </c>
      <c r="I18" s="231" t="s">
        <v>343</v>
      </c>
      <c r="J18" s="230" t="s">
        <v>343</v>
      </c>
      <c r="K18" s="231" t="s">
        <v>343</v>
      </c>
      <c r="L18" s="232">
        <v>781360</v>
      </c>
      <c r="M18" s="233">
        <v>781360</v>
      </c>
      <c r="N18" s="230" t="s">
        <v>343</v>
      </c>
      <c r="O18" s="231" t="s">
        <v>343</v>
      </c>
      <c r="P18" s="230" t="s">
        <v>343</v>
      </c>
      <c r="Q18" s="231" t="s">
        <v>343</v>
      </c>
      <c r="R18" s="230" t="s">
        <v>343</v>
      </c>
      <c r="S18" s="228">
        <v>781360</v>
      </c>
      <c r="T18" s="232">
        <v>781360</v>
      </c>
      <c r="U18" s="231" t="s">
        <v>343</v>
      </c>
      <c r="V18" s="230" t="s">
        <v>343</v>
      </c>
      <c r="W18" s="237" t="s">
        <v>9</v>
      </c>
      <c r="X18" s="236" t="s">
        <v>149</v>
      </c>
    </row>
    <row r="19" spans="1:24" ht="28.5" customHeight="1">
      <c r="A19" s="226" t="s">
        <v>20</v>
      </c>
      <c r="B19" s="227" t="s">
        <v>14</v>
      </c>
      <c r="C19" s="231" t="s">
        <v>343</v>
      </c>
      <c r="D19" s="229" t="s">
        <v>343</v>
      </c>
      <c r="E19" s="231" t="s">
        <v>343</v>
      </c>
      <c r="F19" s="230" t="s">
        <v>343</v>
      </c>
      <c r="G19" s="231" t="s">
        <v>343</v>
      </c>
      <c r="H19" s="230" t="s">
        <v>343</v>
      </c>
      <c r="I19" s="231" t="s">
        <v>343</v>
      </c>
      <c r="J19" s="230" t="s">
        <v>343</v>
      </c>
      <c r="K19" s="231" t="s">
        <v>343</v>
      </c>
      <c r="L19" s="232">
        <v>1653947</v>
      </c>
      <c r="M19" s="233">
        <v>1636376</v>
      </c>
      <c r="N19" s="230" t="s">
        <v>343</v>
      </c>
      <c r="O19" s="228">
        <v>17563</v>
      </c>
      <c r="P19" s="230" t="s">
        <v>343</v>
      </c>
      <c r="Q19" s="228">
        <v>8</v>
      </c>
      <c r="R19" s="230" t="s">
        <v>343</v>
      </c>
      <c r="S19" s="228">
        <v>1653947</v>
      </c>
      <c r="T19" s="232">
        <v>1653947</v>
      </c>
      <c r="U19" s="231" t="s">
        <v>343</v>
      </c>
      <c r="V19" s="230" t="s">
        <v>343</v>
      </c>
      <c r="W19" s="237" t="s">
        <v>20</v>
      </c>
      <c r="X19" s="236" t="s">
        <v>150</v>
      </c>
    </row>
    <row r="20" spans="1:24" ht="28.5" customHeight="1">
      <c r="A20" s="226" t="s">
        <v>21</v>
      </c>
      <c r="B20" s="227" t="s">
        <v>151</v>
      </c>
      <c r="C20" s="231" t="s">
        <v>343</v>
      </c>
      <c r="D20" s="229" t="s">
        <v>343</v>
      </c>
      <c r="E20" s="231" t="s">
        <v>343</v>
      </c>
      <c r="F20" s="230" t="s">
        <v>343</v>
      </c>
      <c r="G20" s="231" t="s">
        <v>343</v>
      </c>
      <c r="H20" s="230" t="s">
        <v>343</v>
      </c>
      <c r="I20" s="231" t="s">
        <v>343</v>
      </c>
      <c r="J20" s="230" t="s">
        <v>343</v>
      </c>
      <c r="K20" s="231" t="s">
        <v>343</v>
      </c>
      <c r="L20" s="232">
        <v>953120</v>
      </c>
      <c r="M20" s="233">
        <v>945410</v>
      </c>
      <c r="N20" s="230" t="s">
        <v>343</v>
      </c>
      <c r="O20" s="231" t="s">
        <v>343</v>
      </c>
      <c r="P20" s="230" t="s">
        <v>343</v>
      </c>
      <c r="Q20" s="228">
        <v>7710</v>
      </c>
      <c r="R20" s="230" t="s">
        <v>343</v>
      </c>
      <c r="S20" s="228">
        <v>953120</v>
      </c>
      <c r="T20" s="232">
        <v>953120</v>
      </c>
      <c r="U20" s="231" t="s">
        <v>343</v>
      </c>
      <c r="V20" s="230" t="s">
        <v>343</v>
      </c>
      <c r="W20" s="237" t="s">
        <v>21</v>
      </c>
      <c r="X20" s="236" t="s">
        <v>152</v>
      </c>
    </row>
    <row r="21" spans="1:24" ht="28.5" customHeight="1">
      <c r="A21" s="226" t="s">
        <v>22</v>
      </c>
      <c r="B21" s="227" t="s">
        <v>15</v>
      </c>
      <c r="C21" s="231" t="s">
        <v>343</v>
      </c>
      <c r="D21" s="229" t="s">
        <v>343</v>
      </c>
      <c r="E21" s="231" t="s">
        <v>343</v>
      </c>
      <c r="F21" s="230" t="s">
        <v>343</v>
      </c>
      <c r="G21" s="231" t="s">
        <v>343</v>
      </c>
      <c r="H21" s="230" t="s">
        <v>343</v>
      </c>
      <c r="I21" s="231" t="s">
        <v>343</v>
      </c>
      <c r="J21" s="230" t="s">
        <v>343</v>
      </c>
      <c r="K21" s="228">
        <v>454918</v>
      </c>
      <c r="L21" s="230" t="s">
        <v>343</v>
      </c>
      <c r="M21" s="238" t="s">
        <v>343</v>
      </c>
      <c r="N21" s="232">
        <v>454918</v>
      </c>
      <c r="O21" s="231" t="s">
        <v>343</v>
      </c>
      <c r="P21" s="230" t="s">
        <v>343</v>
      </c>
      <c r="Q21" s="231" t="s">
        <v>343</v>
      </c>
      <c r="R21" s="230" t="s">
        <v>343</v>
      </c>
      <c r="S21" s="228">
        <v>454918</v>
      </c>
      <c r="T21" s="232">
        <v>454918</v>
      </c>
      <c r="U21" s="231" t="s">
        <v>343</v>
      </c>
      <c r="V21" s="230" t="s">
        <v>343</v>
      </c>
      <c r="W21" s="237" t="s">
        <v>22</v>
      </c>
      <c r="X21" s="236" t="s">
        <v>153</v>
      </c>
    </row>
    <row r="22" spans="1:24" ht="28.5" customHeight="1">
      <c r="A22" s="226" t="s">
        <v>27</v>
      </c>
      <c r="B22" s="227" t="s">
        <v>16</v>
      </c>
      <c r="C22" s="231" t="s">
        <v>343</v>
      </c>
      <c r="D22" s="229" t="s">
        <v>343</v>
      </c>
      <c r="E22" s="231" t="s">
        <v>343</v>
      </c>
      <c r="F22" s="230" t="s">
        <v>343</v>
      </c>
      <c r="G22" s="231" t="s">
        <v>343</v>
      </c>
      <c r="H22" s="230" t="s">
        <v>343</v>
      </c>
      <c r="I22" s="231" t="s">
        <v>343</v>
      </c>
      <c r="J22" s="230" t="s">
        <v>343</v>
      </c>
      <c r="K22" s="231" t="s">
        <v>343</v>
      </c>
      <c r="L22" s="230" t="s">
        <v>343</v>
      </c>
      <c r="M22" s="233">
        <v>90026</v>
      </c>
      <c r="N22" s="232">
        <v>10036</v>
      </c>
      <c r="O22" s="231" t="s">
        <v>343</v>
      </c>
      <c r="P22" s="230" t="s">
        <v>343</v>
      </c>
      <c r="Q22" s="228">
        <v>10036</v>
      </c>
      <c r="R22" s="232">
        <v>90026</v>
      </c>
      <c r="S22" s="228">
        <v>100062</v>
      </c>
      <c r="T22" s="232">
        <v>100062</v>
      </c>
      <c r="U22" s="231" t="s">
        <v>343</v>
      </c>
      <c r="V22" s="230" t="s">
        <v>343</v>
      </c>
      <c r="W22" s="237" t="s">
        <v>27</v>
      </c>
      <c r="X22" s="236" t="s">
        <v>154</v>
      </c>
    </row>
    <row r="23" spans="1:24" ht="28.5" customHeight="1">
      <c r="A23" s="226" t="s">
        <v>28</v>
      </c>
      <c r="B23" s="227" t="s">
        <v>18</v>
      </c>
      <c r="C23" s="231" t="s">
        <v>343</v>
      </c>
      <c r="D23" s="239">
        <v>8106134.756320557</v>
      </c>
      <c r="E23" s="231" t="s">
        <v>343</v>
      </c>
      <c r="F23" s="232">
        <v>5819599.458435442</v>
      </c>
      <c r="G23" s="231" t="s">
        <v>343</v>
      </c>
      <c r="H23" s="232">
        <v>468458</v>
      </c>
      <c r="I23" s="231" t="s">
        <v>343</v>
      </c>
      <c r="J23" s="232">
        <v>2169501.40832936</v>
      </c>
      <c r="K23" s="228">
        <v>2040</v>
      </c>
      <c r="L23" s="230" t="s">
        <v>343</v>
      </c>
      <c r="M23" s="233">
        <v>16702070</v>
      </c>
      <c r="N23" s="232">
        <v>20494</v>
      </c>
      <c r="O23" s="228">
        <v>1078762.368</v>
      </c>
      <c r="P23" s="232">
        <v>80777.846</v>
      </c>
      <c r="Q23" s="228">
        <v>402136.0239045405</v>
      </c>
      <c r="R23" s="232">
        <v>383554.30638971995</v>
      </c>
      <c r="S23" s="228">
        <v>18185008.39190454</v>
      </c>
      <c r="T23" s="232">
        <v>17048519.77547508</v>
      </c>
      <c r="U23" s="231" t="s">
        <v>343</v>
      </c>
      <c r="V23" s="232">
        <v>1136488.6164294616</v>
      </c>
      <c r="W23" s="237" t="s">
        <v>28</v>
      </c>
      <c r="X23" s="236" t="s">
        <v>155</v>
      </c>
    </row>
    <row r="24" spans="1:24" ht="28.5" customHeight="1">
      <c r="A24" s="226" t="s">
        <v>29</v>
      </c>
      <c r="B24" s="227" t="s">
        <v>156</v>
      </c>
      <c r="C24" s="228">
        <v>320331.70838369546</v>
      </c>
      <c r="D24" s="229" t="s">
        <v>343</v>
      </c>
      <c r="E24" s="228">
        <v>81822</v>
      </c>
      <c r="F24" s="232">
        <v>15023</v>
      </c>
      <c r="G24" s="231" t="s">
        <v>343</v>
      </c>
      <c r="H24" s="230" t="s">
        <v>343</v>
      </c>
      <c r="I24" s="231" t="s">
        <v>343</v>
      </c>
      <c r="J24" s="230" t="s">
        <v>343</v>
      </c>
      <c r="K24" s="231" t="s">
        <v>343</v>
      </c>
      <c r="L24" s="230" t="s">
        <v>343</v>
      </c>
      <c r="M24" s="233">
        <v>327071</v>
      </c>
      <c r="N24" s="232">
        <v>372322</v>
      </c>
      <c r="O24" s="228">
        <v>58503.459</v>
      </c>
      <c r="P24" s="230" t="s">
        <v>343</v>
      </c>
      <c r="Q24" s="228">
        <v>646454.736387576</v>
      </c>
      <c r="R24" s="232">
        <v>1047152.9037712713</v>
      </c>
      <c r="S24" s="228">
        <v>1434182.9037712715</v>
      </c>
      <c r="T24" s="232">
        <v>1434497.9037712715</v>
      </c>
      <c r="U24" s="228">
        <v>315</v>
      </c>
      <c r="V24" s="230" t="s">
        <v>343</v>
      </c>
      <c r="W24" s="237" t="s">
        <v>29</v>
      </c>
      <c r="X24" s="236" t="s">
        <v>157</v>
      </c>
    </row>
    <row r="25" spans="1:24" ht="28.5" customHeight="1">
      <c r="A25" s="226" t="s">
        <v>30</v>
      </c>
      <c r="B25" s="227" t="s">
        <v>158</v>
      </c>
      <c r="C25" s="228">
        <v>239952</v>
      </c>
      <c r="D25" s="239">
        <v>349149.316</v>
      </c>
      <c r="E25" s="228">
        <v>93997</v>
      </c>
      <c r="F25" s="232">
        <v>536431.5409825029</v>
      </c>
      <c r="G25" s="228">
        <v>253</v>
      </c>
      <c r="H25" s="232">
        <v>137527</v>
      </c>
      <c r="I25" s="228">
        <v>580616.721</v>
      </c>
      <c r="J25" s="232">
        <v>35596.756</v>
      </c>
      <c r="K25" s="231" t="s">
        <v>343</v>
      </c>
      <c r="L25" s="230" t="s">
        <v>343</v>
      </c>
      <c r="M25" s="238" t="s">
        <v>343</v>
      </c>
      <c r="N25" s="232">
        <v>168753.649</v>
      </c>
      <c r="O25" s="231" t="s">
        <v>343</v>
      </c>
      <c r="P25" s="230" t="s">
        <v>343</v>
      </c>
      <c r="Q25" s="231" t="s">
        <v>343</v>
      </c>
      <c r="R25" s="232">
        <v>8027.459017497139</v>
      </c>
      <c r="S25" s="228">
        <v>914818.721</v>
      </c>
      <c r="T25" s="232">
        <v>1235485.7210000001</v>
      </c>
      <c r="U25" s="228">
        <v>334772</v>
      </c>
      <c r="V25" s="232">
        <v>14105</v>
      </c>
      <c r="W25" s="237" t="s">
        <v>30</v>
      </c>
      <c r="X25" s="236" t="s">
        <v>159</v>
      </c>
    </row>
    <row r="26" spans="1:24" ht="28.5" customHeight="1">
      <c r="A26" s="226" t="s">
        <v>160</v>
      </c>
      <c r="B26" s="227" t="s">
        <v>161</v>
      </c>
      <c r="C26" s="228">
        <v>33320.7</v>
      </c>
      <c r="D26" s="229" t="s">
        <v>343</v>
      </c>
      <c r="E26" s="228">
        <v>44202.934642210355</v>
      </c>
      <c r="F26" s="232">
        <v>868608.1900307602</v>
      </c>
      <c r="G26" s="228">
        <v>6499.148817920252</v>
      </c>
      <c r="H26" s="232">
        <v>76622</v>
      </c>
      <c r="I26" s="231" t="s">
        <v>343</v>
      </c>
      <c r="J26" s="230" t="s">
        <v>343</v>
      </c>
      <c r="K26" s="231" t="s">
        <v>343</v>
      </c>
      <c r="L26" s="230" t="s">
        <v>343</v>
      </c>
      <c r="M26" s="233">
        <v>567659.2541114192</v>
      </c>
      <c r="N26" s="230" t="s">
        <v>343</v>
      </c>
      <c r="O26" s="228">
        <v>88015.66318666615</v>
      </c>
      <c r="P26" s="230" t="s">
        <v>343</v>
      </c>
      <c r="Q26" s="228">
        <v>370397.29924178415</v>
      </c>
      <c r="R26" s="232">
        <v>165459.80996923978</v>
      </c>
      <c r="S26" s="228">
        <v>1110095</v>
      </c>
      <c r="T26" s="232">
        <v>1110690</v>
      </c>
      <c r="U26" s="228">
        <v>595</v>
      </c>
      <c r="V26" s="230" t="s">
        <v>343</v>
      </c>
      <c r="W26" s="237" t="s">
        <v>160</v>
      </c>
      <c r="X26" s="236" t="s">
        <v>162</v>
      </c>
    </row>
    <row r="27" spans="1:24" ht="28.5" customHeight="1">
      <c r="A27" s="226" t="s">
        <v>163</v>
      </c>
      <c r="B27" s="227" t="s">
        <v>19</v>
      </c>
      <c r="C27" s="228">
        <v>7824.046400000001</v>
      </c>
      <c r="D27" s="229" t="s">
        <v>343</v>
      </c>
      <c r="E27" s="228">
        <v>16696.570132019915</v>
      </c>
      <c r="F27" s="230" t="s">
        <v>343</v>
      </c>
      <c r="G27" s="228">
        <v>818.1988800137042</v>
      </c>
      <c r="H27" s="230" t="s">
        <v>343</v>
      </c>
      <c r="I27" s="231" t="s">
        <v>343</v>
      </c>
      <c r="J27" s="232">
        <v>1908304</v>
      </c>
      <c r="K27" s="231" t="s">
        <v>343</v>
      </c>
      <c r="L27" s="230" t="s">
        <v>343</v>
      </c>
      <c r="M27" s="233">
        <v>768248.3696868416</v>
      </c>
      <c r="N27" s="230" t="s">
        <v>343</v>
      </c>
      <c r="O27" s="228">
        <v>600725.844712743</v>
      </c>
      <c r="P27" s="230" t="s">
        <v>343</v>
      </c>
      <c r="Q27" s="228">
        <v>513885.97018838127</v>
      </c>
      <c r="R27" s="230" t="s">
        <v>343</v>
      </c>
      <c r="S27" s="228">
        <v>1908198.9999999995</v>
      </c>
      <c r="T27" s="232">
        <v>1908304</v>
      </c>
      <c r="U27" s="228">
        <v>105</v>
      </c>
      <c r="V27" s="230" t="s">
        <v>343</v>
      </c>
      <c r="W27" s="237" t="s">
        <v>163</v>
      </c>
      <c r="X27" s="236" t="s">
        <v>164</v>
      </c>
    </row>
    <row r="28" spans="1:24" ht="28.5" customHeight="1">
      <c r="A28" s="226" t="s">
        <v>31</v>
      </c>
      <c r="B28" s="227" t="s">
        <v>165</v>
      </c>
      <c r="C28" s="228">
        <v>50853.01187311765</v>
      </c>
      <c r="D28" s="229" t="s">
        <v>343</v>
      </c>
      <c r="E28" s="228">
        <v>17492</v>
      </c>
      <c r="F28" s="232">
        <v>665019.5102043111</v>
      </c>
      <c r="G28" s="228">
        <v>632</v>
      </c>
      <c r="H28" s="232">
        <v>126220</v>
      </c>
      <c r="I28" s="231" t="s">
        <v>343</v>
      </c>
      <c r="J28" s="230" t="s">
        <v>343</v>
      </c>
      <c r="K28" s="231" t="s">
        <v>343</v>
      </c>
      <c r="L28" s="230" t="s">
        <v>343</v>
      </c>
      <c r="M28" s="233">
        <v>104780</v>
      </c>
      <c r="N28" s="230" t="s">
        <v>343</v>
      </c>
      <c r="O28" s="228">
        <v>116631.2</v>
      </c>
      <c r="P28" s="230" t="s">
        <v>343</v>
      </c>
      <c r="Q28" s="228">
        <v>517398.7881268824</v>
      </c>
      <c r="R28" s="232">
        <v>17282.489795688914</v>
      </c>
      <c r="S28" s="228">
        <v>807787</v>
      </c>
      <c r="T28" s="232">
        <v>808522</v>
      </c>
      <c r="U28" s="228">
        <v>735</v>
      </c>
      <c r="V28" s="230" t="s">
        <v>343</v>
      </c>
      <c r="W28" s="237" t="s">
        <v>31</v>
      </c>
      <c r="X28" s="236" t="s">
        <v>166</v>
      </c>
    </row>
    <row r="29" spans="1:24" ht="28.5" customHeight="1">
      <c r="A29" s="226" t="s">
        <v>32</v>
      </c>
      <c r="B29" s="227" t="s">
        <v>17</v>
      </c>
      <c r="C29" s="228">
        <v>20328.266280532</v>
      </c>
      <c r="D29" s="229" t="s">
        <v>343</v>
      </c>
      <c r="E29" s="228">
        <v>6492</v>
      </c>
      <c r="F29" s="230" t="s">
        <v>343</v>
      </c>
      <c r="G29" s="231" t="s">
        <v>343</v>
      </c>
      <c r="H29" s="230" t="s">
        <v>343</v>
      </c>
      <c r="I29" s="231" t="s">
        <v>343</v>
      </c>
      <c r="J29" s="230" t="s">
        <v>343</v>
      </c>
      <c r="K29" s="231" t="s">
        <v>343</v>
      </c>
      <c r="L29" s="230" t="s">
        <v>343</v>
      </c>
      <c r="M29" s="233">
        <v>51768</v>
      </c>
      <c r="N29" s="232">
        <v>202611</v>
      </c>
      <c r="O29" s="228">
        <v>30141</v>
      </c>
      <c r="P29" s="230" t="s">
        <v>343</v>
      </c>
      <c r="Q29" s="228">
        <v>93881.73371946801</v>
      </c>
      <c r="R29" s="230" t="s">
        <v>343</v>
      </c>
      <c r="S29" s="228">
        <v>202611</v>
      </c>
      <c r="T29" s="232">
        <v>202611</v>
      </c>
      <c r="U29" s="231" t="s">
        <v>343</v>
      </c>
      <c r="V29" s="230" t="s">
        <v>343</v>
      </c>
      <c r="W29" s="237" t="s">
        <v>32</v>
      </c>
      <c r="X29" s="236" t="s">
        <v>167</v>
      </c>
    </row>
    <row r="30" spans="1:24" ht="28.5" customHeight="1">
      <c r="A30" s="226" t="s">
        <v>33</v>
      </c>
      <c r="B30" s="227" t="s">
        <v>45</v>
      </c>
      <c r="C30" s="228">
        <v>1109387.5889737608</v>
      </c>
      <c r="D30" s="229" t="s">
        <v>343</v>
      </c>
      <c r="E30" s="228">
        <v>278402</v>
      </c>
      <c r="F30" s="230" t="s">
        <v>343</v>
      </c>
      <c r="G30" s="228">
        <v>39962</v>
      </c>
      <c r="H30" s="230" t="s">
        <v>343</v>
      </c>
      <c r="I30" s="231" t="s">
        <v>343</v>
      </c>
      <c r="J30" s="230" t="s">
        <v>343</v>
      </c>
      <c r="K30" s="231" t="s">
        <v>343</v>
      </c>
      <c r="L30" s="230" t="s">
        <v>343</v>
      </c>
      <c r="M30" s="233">
        <v>98199</v>
      </c>
      <c r="N30" s="230" t="s">
        <v>343</v>
      </c>
      <c r="O30" s="228">
        <v>112783.989</v>
      </c>
      <c r="P30" s="230" t="s">
        <v>343</v>
      </c>
      <c r="Q30" s="228">
        <v>108263.42202623916</v>
      </c>
      <c r="R30" s="232">
        <v>1767844</v>
      </c>
      <c r="S30" s="228">
        <v>1746998</v>
      </c>
      <c r="T30" s="232">
        <v>1767844</v>
      </c>
      <c r="U30" s="228">
        <v>20846</v>
      </c>
      <c r="V30" s="230" t="s">
        <v>343</v>
      </c>
      <c r="W30" s="237" t="s">
        <v>33</v>
      </c>
      <c r="X30" s="236" t="s">
        <v>168</v>
      </c>
    </row>
    <row r="31" spans="1:24" ht="28.5" customHeight="1">
      <c r="A31" s="226" t="s">
        <v>34</v>
      </c>
      <c r="B31" s="227" t="s">
        <v>169</v>
      </c>
      <c r="C31" s="228">
        <v>5141827.053791821</v>
      </c>
      <c r="D31" s="229" t="s">
        <v>343</v>
      </c>
      <c r="E31" s="228">
        <v>1370542.9471254856</v>
      </c>
      <c r="F31" s="232">
        <v>9206567</v>
      </c>
      <c r="G31" s="228">
        <v>1889.13</v>
      </c>
      <c r="H31" s="232">
        <v>501682</v>
      </c>
      <c r="I31" s="228">
        <v>727094.8265898632</v>
      </c>
      <c r="J31" s="230" t="s">
        <v>343</v>
      </c>
      <c r="K31" s="231" t="s">
        <v>343</v>
      </c>
      <c r="L31" s="230" t="s">
        <v>343</v>
      </c>
      <c r="M31" s="233">
        <v>707936.0771908093</v>
      </c>
      <c r="N31" s="232">
        <v>864487</v>
      </c>
      <c r="O31" s="228">
        <v>264485.6298793965</v>
      </c>
      <c r="P31" s="232">
        <v>94200</v>
      </c>
      <c r="Q31" s="228">
        <v>1410262.3354226223</v>
      </c>
      <c r="R31" s="232">
        <v>992303</v>
      </c>
      <c r="S31" s="228">
        <v>9624037.999999996</v>
      </c>
      <c r="T31" s="232">
        <v>11659239</v>
      </c>
      <c r="U31" s="228">
        <v>2035201</v>
      </c>
      <c r="V31" s="230" t="s">
        <v>343</v>
      </c>
      <c r="W31" s="237" t="s">
        <v>34</v>
      </c>
      <c r="X31" s="236" t="s">
        <v>170</v>
      </c>
    </row>
    <row r="32" spans="1:24" ht="28.5" customHeight="1">
      <c r="A32" s="226" t="s">
        <v>35</v>
      </c>
      <c r="B32" s="227" t="s">
        <v>171</v>
      </c>
      <c r="C32" s="228">
        <v>4041674.7058074092</v>
      </c>
      <c r="D32" s="229" t="s">
        <v>343</v>
      </c>
      <c r="E32" s="228">
        <v>1498140.1528270708</v>
      </c>
      <c r="F32" s="232">
        <v>5439287</v>
      </c>
      <c r="G32" s="228">
        <v>48027.87</v>
      </c>
      <c r="H32" s="232">
        <v>2559394</v>
      </c>
      <c r="I32" s="228">
        <v>3632262.7643397455</v>
      </c>
      <c r="J32" s="230" t="s">
        <v>343</v>
      </c>
      <c r="K32" s="228">
        <v>24222</v>
      </c>
      <c r="L32" s="232">
        <v>729074</v>
      </c>
      <c r="M32" s="233">
        <v>253251.95420087018</v>
      </c>
      <c r="N32" s="232">
        <v>844840</v>
      </c>
      <c r="O32" s="228">
        <v>40468.86883900791</v>
      </c>
      <c r="P32" s="232">
        <v>201744.913</v>
      </c>
      <c r="Q32" s="228">
        <v>596999.7958926386</v>
      </c>
      <c r="R32" s="232">
        <v>869149.198906743</v>
      </c>
      <c r="S32" s="228">
        <v>10135048.111906743</v>
      </c>
      <c r="T32" s="232">
        <v>10643489.111906745</v>
      </c>
      <c r="U32" s="228">
        <v>508441</v>
      </c>
      <c r="V32" s="230" t="s">
        <v>343</v>
      </c>
      <c r="W32" s="237" t="s">
        <v>35</v>
      </c>
      <c r="X32" s="236" t="s">
        <v>172</v>
      </c>
    </row>
    <row r="33" spans="1:24" ht="28.5" customHeight="1">
      <c r="A33" s="226" t="s">
        <v>36</v>
      </c>
      <c r="B33" s="227" t="s">
        <v>11</v>
      </c>
      <c r="C33" s="228">
        <v>2919504</v>
      </c>
      <c r="D33" s="229" t="s">
        <v>343</v>
      </c>
      <c r="E33" s="231" t="s">
        <v>343</v>
      </c>
      <c r="F33" s="230" t="s">
        <v>343</v>
      </c>
      <c r="G33" s="231" t="s">
        <v>343</v>
      </c>
      <c r="H33" s="230" t="s">
        <v>343</v>
      </c>
      <c r="I33" s="231" t="s">
        <v>343</v>
      </c>
      <c r="J33" s="230" t="s">
        <v>343</v>
      </c>
      <c r="K33" s="231" t="s">
        <v>343</v>
      </c>
      <c r="L33" s="230" t="s">
        <v>343</v>
      </c>
      <c r="M33" s="238" t="s">
        <v>343</v>
      </c>
      <c r="N33" s="230" t="s">
        <v>343</v>
      </c>
      <c r="O33" s="231" t="s">
        <v>343</v>
      </c>
      <c r="P33" s="232">
        <v>2919504</v>
      </c>
      <c r="Q33" s="231" t="s">
        <v>343</v>
      </c>
      <c r="R33" s="230" t="s">
        <v>343</v>
      </c>
      <c r="S33" s="228">
        <v>2919504</v>
      </c>
      <c r="T33" s="232">
        <v>2919504</v>
      </c>
      <c r="U33" s="231" t="s">
        <v>343</v>
      </c>
      <c r="V33" s="230" t="s">
        <v>343</v>
      </c>
      <c r="W33" s="237" t="s">
        <v>36</v>
      </c>
      <c r="X33" s="236" t="s">
        <v>173</v>
      </c>
    </row>
    <row r="34" spans="1:24" ht="28.5" customHeight="1">
      <c r="A34" s="226" t="s">
        <v>37</v>
      </c>
      <c r="B34" s="227" t="s">
        <v>174</v>
      </c>
      <c r="C34" s="228">
        <v>406457</v>
      </c>
      <c r="D34" s="229" t="s">
        <v>343</v>
      </c>
      <c r="E34" s="231" t="s">
        <v>343</v>
      </c>
      <c r="F34" s="230" t="s">
        <v>343</v>
      </c>
      <c r="G34" s="231" t="s">
        <v>343</v>
      </c>
      <c r="H34" s="230" t="s">
        <v>343</v>
      </c>
      <c r="I34" s="231" t="s">
        <v>343</v>
      </c>
      <c r="J34" s="230" t="s">
        <v>343</v>
      </c>
      <c r="K34" s="231" t="s">
        <v>343</v>
      </c>
      <c r="L34" s="230" t="s">
        <v>343</v>
      </c>
      <c r="M34" s="238" t="s">
        <v>343</v>
      </c>
      <c r="N34" s="230" t="s">
        <v>343</v>
      </c>
      <c r="O34" s="231" t="s">
        <v>343</v>
      </c>
      <c r="P34" s="232">
        <v>406457</v>
      </c>
      <c r="Q34" s="231" t="s">
        <v>343</v>
      </c>
      <c r="R34" s="230" t="s">
        <v>343</v>
      </c>
      <c r="S34" s="228">
        <v>406457</v>
      </c>
      <c r="T34" s="232">
        <v>406457</v>
      </c>
      <c r="U34" s="231" t="s">
        <v>343</v>
      </c>
      <c r="V34" s="230" t="s">
        <v>343</v>
      </c>
      <c r="W34" s="237" t="s">
        <v>37</v>
      </c>
      <c r="X34" s="236" t="s">
        <v>175</v>
      </c>
    </row>
    <row r="35" spans="1:24" ht="28.5" customHeight="1">
      <c r="A35" s="226" t="s">
        <v>38</v>
      </c>
      <c r="B35" s="227" t="s">
        <v>176</v>
      </c>
      <c r="C35" s="228">
        <v>2223578</v>
      </c>
      <c r="D35" s="239">
        <v>402683</v>
      </c>
      <c r="E35" s="228">
        <v>5171468</v>
      </c>
      <c r="F35" s="232">
        <v>6541140</v>
      </c>
      <c r="G35" s="228">
        <v>157685</v>
      </c>
      <c r="H35" s="232">
        <v>321638</v>
      </c>
      <c r="I35" s="231" t="s">
        <v>343</v>
      </c>
      <c r="J35" s="230" t="s">
        <v>343</v>
      </c>
      <c r="K35" s="231" t="s">
        <v>343</v>
      </c>
      <c r="L35" s="230" t="s">
        <v>343</v>
      </c>
      <c r="M35" s="238" t="s">
        <v>343</v>
      </c>
      <c r="N35" s="230" t="s">
        <v>343</v>
      </c>
      <c r="O35" s="231" t="s">
        <v>343</v>
      </c>
      <c r="P35" s="230" t="s">
        <v>343</v>
      </c>
      <c r="Q35" s="231" t="s">
        <v>343</v>
      </c>
      <c r="R35" s="230" t="s">
        <v>343</v>
      </c>
      <c r="S35" s="228">
        <v>7552731</v>
      </c>
      <c r="T35" s="232">
        <v>7265461</v>
      </c>
      <c r="U35" s="228">
        <v>522721</v>
      </c>
      <c r="V35" s="232">
        <v>809991</v>
      </c>
      <c r="W35" s="237" t="s">
        <v>38</v>
      </c>
      <c r="X35" s="236" t="s">
        <v>177</v>
      </c>
    </row>
    <row r="36" spans="1:24" ht="28.5" customHeight="1">
      <c r="A36" s="226" t="s">
        <v>42</v>
      </c>
      <c r="B36" s="227" t="s">
        <v>178</v>
      </c>
      <c r="C36" s="228">
        <v>1541234.396448263</v>
      </c>
      <c r="D36" s="229" t="s">
        <v>343</v>
      </c>
      <c r="E36" s="228">
        <v>759987</v>
      </c>
      <c r="F36" s="230" t="s">
        <v>343</v>
      </c>
      <c r="G36" s="228">
        <v>4448</v>
      </c>
      <c r="H36" s="230" t="s">
        <v>343</v>
      </c>
      <c r="I36" s="231" t="s">
        <v>343</v>
      </c>
      <c r="J36" s="230" t="s">
        <v>343</v>
      </c>
      <c r="K36" s="231" t="s">
        <v>343</v>
      </c>
      <c r="L36" s="230" t="s">
        <v>343</v>
      </c>
      <c r="M36" s="233">
        <v>68736</v>
      </c>
      <c r="N36" s="230" t="s">
        <v>343</v>
      </c>
      <c r="O36" s="231" t="s">
        <v>343</v>
      </c>
      <c r="P36" s="230" t="s">
        <v>343</v>
      </c>
      <c r="Q36" s="228">
        <v>3164.6035517370897</v>
      </c>
      <c r="R36" s="230" t="s">
        <v>343</v>
      </c>
      <c r="S36" s="228">
        <v>2377570</v>
      </c>
      <c r="T36" s="230" t="s">
        <v>343</v>
      </c>
      <c r="U36" s="231" t="s">
        <v>343</v>
      </c>
      <c r="V36" s="232">
        <v>2377570</v>
      </c>
      <c r="W36" s="237" t="s">
        <v>42</v>
      </c>
      <c r="X36" s="236" t="s">
        <v>179</v>
      </c>
    </row>
    <row r="37" spans="1:24" ht="28.5" customHeight="1">
      <c r="A37" s="226" t="s">
        <v>43</v>
      </c>
      <c r="B37" s="240" t="s">
        <v>180</v>
      </c>
      <c r="C37" s="228">
        <v>736123.3829959934</v>
      </c>
      <c r="D37" s="229" t="s">
        <v>343</v>
      </c>
      <c r="E37" s="228">
        <v>63714</v>
      </c>
      <c r="F37" s="232">
        <v>164113</v>
      </c>
      <c r="G37" s="231" t="s">
        <v>343</v>
      </c>
      <c r="H37" s="230" t="s">
        <v>343</v>
      </c>
      <c r="I37" s="231" t="s">
        <v>343</v>
      </c>
      <c r="J37" s="230" t="s">
        <v>343</v>
      </c>
      <c r="K37" s="231" t="s">
        <v>343</v>
      </c>
      <c r="L37" s="230" t="s">
        <v>343</v>
      </c>
      <c r="M37" s="233">
        <v>236017</v>
      </c>
      <c r="N37" s="232">
        <v>24960</v>
      </c>
      <c r="O37" s="228">
        <v>342471.30683860555</v>
      </c>
      <c r="P37" s="230" t="s">
        <v>343</v>
      </c>
      <c r="Q37" s="228">
        <v>65635.69691843417</v>
      </c>
      <c r="R37" s="232">
        <v>329.07991442752495</v>
      </c>
      <c r="S37" s="228">
        <v>1443961.3867530331</v>
      </c>
      <c r="T37" s="232">
        <v>189402.07991442754</v>
      </c>
      <c r="U37" s="228">
        <v>153121</v>
      </c>
      <c r="V37" s="232">
        <v>1407680.3068386056</v>
      </c>
      <c r="W37" s="237" t="s">
        <v>43</v>
      </c>
      <c r="X37" s="236" t="s">
        <v>181</v>
      </c>
    </row>
    <row r="38" spans="1:24" ht="28.5" customHeight="1">
      <c r="A38" s="226" t="s">
        <v>55</v>
      </c>
      <c r="B38" s="240" t="s">
        <v>182</v>
      </c>
      <c r="C38" s="231" t="s">
        <v>343</v>
      </c>
      <c r="D38" s="229" t="s">
        <v>343</v>
      </c>
      <c r="E38" s="231" t="s">
        <v>343</v>
      </c>
      <c r="F38" s="230" t="s">
        <v>343</v>
      </c>
      <c r="G38" s="231" t="s">
        <v>343</v>
      </c>
      <c r="H38" s="230" t="s">
        <v>343</v>
      </c>
      <c r="I38" s="231" t="s">
        <v>343</v>
      </c>
      <c r="J38" s="230" t="s">
        <v>343</v>
      </c>
      <c r="K38" s="228">
        <v>4430906</v>
      </c>
      <c r="L38" s="230" t="s">
        <v>343</v>
      </c>
      <c r="M38" s="238" t="s">
        <v>343</v>
      </c>
      <c r="N38" s="230" t="s">
        <v>343</v>
      </c>
      <c r="O38" s="231" t="s">
        <v>343</v>
      </c>
      <c r="P38" s="230" t="s">
        <v>343</v>
      </c>
      <c r="Q38" s="231" t="s">
        <v>343</v>
      </c>
      <c r="R38" s="230" t="s">
        <v>343</v>
      </c>
      <c r="S38" s="228">
        <v>4430906</v>
      </c>
      <c r="T38" s="230" t="s">
        <v>343</v>
      </c>
      <c r="U38" s="231" t="s">
        <v>343</v>
      </c>
      <c r="V38" s="232">
        <v>4430906</v>
      </c>
      <c r="W38" s="237" t="s">
        <v>55</v>
      </c>
      <c r="X38" s="236" t="s">
        <v>183</v>
      </c>
    </row>
    <row r="39" spans="1:24" s="15" customFormat="1" ht="28.5" customHeight="1">
      <c r="A39" s="226" t="s">
        <v>57</v>
      </c>
      <c r="B39" s="227" t="s">
        <v>184</v>
      </c>
      <c r="C39" s="228">
        <v>539987.8051152487</v>
      </c>
      <c r="D39" s="229" t="s">
        <v>343</v>
      </c>
      <c r="E39" s="231" t="s">
        <v>343</v>
      </c>
      <c r="F39" s="232">
        <v>671506.4134687334</v>
      </c>
      <c r="G39" s="231" t="s">
        <v>343</v>
      </c>
      <c r="H39" s="232">
        <v>96996</v>
      </c>
      <c r="I39" s="231" t="s">
        <v>343</v>
      </c>
      <c r="J39" s="232">
        <v>85724.48792751878</v>
      </c>
      <c r="K39" s="228">
        <v>4272.473744928837</v>
      </c>
      <c r="L39" s="230" t="s">
        <v>343</v>
      </c>
      <c r="M39" s="233">
        <v>1293247</v>
      </c>
      <c r="N39" s="230" t="s">
        <v>343</v>
      </c>
      <c r="O39" s="231" t="s">
        <v>343</v>
      </c>
      <c r="P39" s="232">
        <v>436661.39783860533</v>
      </c>
      <c r="Q39" s="231" t="s">
        <v>343</v>
      </c>
      <c r="R39" s="232">
        <v>517185.9796253197</v>
      </c>
      <c r="S39" s="228">
        <v>1837507.2788601774</v>
      </c>
      <c r="T39" s="232">
        <v>1808074.2788601774</v>
      </c>
      <c r="U39" s="231" t="s">
        <v>343</v>
      </c>
      <c r="V39" s="232">
        <v>29433</v>
      </c>
      <c r="W39" s="237" t="s">
        <v>57</v>
      </c>
      <c r="X39" s="236" t="s">
        <v>185</v>
      </c>
    </row>
    <row r="40" spans="1:24" s="52" customFormat="1" ht="28.5" customHeight="1" thickBot="1">
      <c r="A40" s="241" t="s">
        <v>186</v>
      </c>
      <c r="B40" s="242"/>
      <c r="C40" s="243">
        <v>35447099.56755335</v>
      </c>
      <c r="D40" s="244">
        <v>8857967.072320556</v>
      </c>
      <c r="E40" s="243">
        <v>11720747.604726788</v>
      </c>
      <c r="F40" s="245">
        <v>29927295.113121748</v>
      </c>
      <c r="G40" s="243">
        <v>424051.34769793396</v>
      </c>
      <c r="H40" s="245">
        <v>4288537</v>
      </c>
      <c r="I40" s="243">
        <v>5889441.888169222</v>
      </c>
      <c r="J40" s="245">
        <v>4199126.652256879</v>
      </c>
      <c r="K40" s="243">
        <v>4916358.473744929</v>
      </c>
      <c r="L40" s="245">
        <v>4923739</v>
      </c>
      <c r="M40" s="246">
        <v>26322548.05518994</v>
      </c>
      <c r="N40" s="245">
        <v>24590568.649</v>
      </c>
      <c r="O40" s="243">
        <v>3643544.8184564193</v>
      </c>
      <c r="P40" s="245">
        <v>4139345.156838605</v>
      </c>
      <c r="Q40" s="243">
        <v>5574748.038657183</v>
      </c>
      <c r="R40" s="245">
        <v>5858339.227389907</v>
      </c>
      <c r="S40" s="243">
        <v>93938539.79419577</v>
      </c>
      <c r="T40" s="245">
        <v>86784917.8709277</v>
      </c>
      <c r="U40" s="243">
        <v>4373716</v>
      </c>
      <c r="V40" s="245">
        <v>11527337.923268067</v>
      </c>
      <c r="W40" s="247"/>
      <c r="X40" s="248" t="s">
        <v>187</v>
      </c>
    </row>
    <row r="41" ht="15" customHeight="1" thickTop="1">
      <c r="K41" s="15"/>
    </row>
  </sheetData>
  <sheetProtection/>
  <mergeCells count="13">
    <mergeCell ref="K7:R7"/>
    <mergeCell ref="K8:R8"/>
    <mergeCell ref="E7:H7"/>
    <mergeCell ref="G9:H9"/>
    <mergeCell ref="M9:N9"/>
    <mergeCell ref="O9:P9"/>
    <mergeCell ref="O10:P10"/>
    <mergeCell ref="W10:X10"/>
    <mergeCell ref="E8:H8"/>
    <mergeCell ref="S10:T10"/>
    <mergeCell ref="I10:J10"/>
    <mergeCell ref="M10:N10"/>
    <mergeCell ref="U10:V10"/>
  </mergeCells>
  <printOptions horizontalCentered="1"/>
  <pageMargins left="0.3937007874015748" right="0.3937007874015748" top="0.7874015748031497" bottom="0.5905511811023623" header="0.5905511811023623" footer="0.984251968503937"/>
  <pageSetup horizontalDpi="600" verticalDpi="600" orientation="portrait" paperSize="9" scale="60" r:id="rId1"/>
  <colBreaks count="1" manualBreakCount="1">
    <brk id="12" max="37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49"/>
  <sheetViews>
    <sheetView showGridLines="0" zoomScale="60" zoomScaleNormal="60" zoomScaleSheetLayoutView="75" zoomScalePageLayoutView="0" workbookViewId="0" topLeftCell="A1">
      <pane xSplit="2" ySplit="12" topLeftCell="C25" activePane="bottomRight" state="frozen"/>
      <selection pane="topLeft" activeCell="E12" sqref="E12"/>
      <selection pane="topRight" activeCell="E12" sqref="E12"/>
      <selection pane="bottomLeft" activeCell="E12" sqref="E12"/>
      <selection pane="bottomRight" activeCell="E12" sqref="E12"/>
    </sheetView>
  </sheetViews>
  <sheetFormatPr defaultColWidth="9" defaultRowHeight="15"/>
  <cols>
    <col min="1" max="1" width="3.09765625" style="12" customWidth="1"/>
    <col min="2" max="2" width="22.19921875" style="11" customWidth="1"/>
    <col min="3" max="6" width="11.796875" style="2" bestFit="1" customWidth="1"/>
    <col min="7" max="10" width="10.19921875" style="2" customWidth="1"/>
    <col min="11" max="11" width="11.796875" style="2" bestFit="1" customWidth="1"/>
    <col min="12" max="12" width="10.8984375" style="2" customWidth="1"/>
    <col min="13" max="13" width="11" style="15" customWidth="1"/>
    <col min="14" max="14" width="11.59765625" style="15" customWidth="1"/>
    <col min="15" max="16" width="11.796875" style="15" bestFit="1" customWidth="1"/>
    <col min="17" max="18" width="10.59765625" style="15" bestFit="1" customWidth="1"/>
    <col min="19" max="20" width="13" style="2" bestFit="1" customWidth="1"/>
    <col min="21" max="22" width="11.796875" style="2" bestFit="1" customWidth="1"/>
    <col min="23" max="23" width="2.59765625" style="36" customWidth="1"/>
    <col min="24" max="24" width="13.69921875" style="2" customWidth="1"/>
    <col min="25" max="25" width="3.69921875" style="2" customWidth="1"/>
    <col min="26" max="26" width="11.796875" style="2" customWidth="1"/>
    <col min="27" max="27" width="11.796875" style="2" bestFit="1" customWidth="1"/>
    <col min="28" max="29" width="11.796875" style="2" customWidth="1"/>
    <col min="30" max="31" width="11.796875" style="2" bestFit="1" customWidth="1"/>
    <col min="32" max="16384" width="9" style="2" customWidth="1"/>
  </cols>
  <sheetData>
    <row r="1" spans="2:24" ht="33" customHeight="1">
      <c r="B1" s="26"/>
      <c r="C1" s="26"/>
      <c r="D1" s="26"/>
      <c r="E1" s="26"/>
      <c r="F1" s="26"/>
      <c r="G1" s="26"/>
      <c r="H1" s="26"/>
      <c r="I1" s="26"/>
      <c r="L1" s="28"/>
      <c r="M1" s="30"/>
      <c r="N1" s="27"/>
      <c r="O1" s="27"/>
      <c r="P1" s="27"/>
      <c r="Q1" s="27"/>
      <c r="R1" s="27"/>
      <c r="S1" s="26"/>
      <c r="T1" s="26"/>
      <c r="U1" s="26"/>
      <c r="V1" s="26"/>
      <c r="W1" s="34"/>
      <c r="X1" s="26"/>
    </row>
    <row r="2" spans="2:24" s="25" customFormat="1" ht="33" customHeight="1">
      <c r="B2" s="27"/>
      <c r="C2" s="27"/>
      <c r="D2" s="27"/>
      <c r="E2" s="27"/>
      <c r="F2" s="27"/>
      <c r="G2" s="27"/>
      <c r="H2" s="27"/>
      <c r="I2" s="27"/>
      <c r="L2" s="29"/>
      <c r="M2" s="31"/>
      <c r="N2" s="27"/>
      <c r="O2" s="27"/>
      <c r="P2" s="27"/>
      <c r="Q2" s="27"/>
      <c r="R2" s="27"/>
      <c r="S2" s="27"/>
      <c r="T2" s="27"/>
      <c r="U2" s="27"/>
      <c r="V2" s="27"/>
      <c r="W2" s="35"/>
      <c r="X2" s="27"/>
    </row>
    <row r="3" spans="2:24" s="42" customFormat="1" ht="33" customHeight="1">
      <c r="B3" s="43"/>
      <c r="C3" s="43"/>
      <c r="D3" s="43"/>
      <c r="E3" s="43"/>
      <c r="F3" s="43"/>
      <c r="G3" s="43"/>
      <c r="H3" s="43"/>
      <c r="I3" s="43"/>
      <c r="L3" s="44" t="s">
        <v>328</v>
      </c>
      <c r="M3" s="45" t="s">
        <v>59</v>
      </c>
      <c r="N3" s="46"/>
      <c r="O3" s="46"/>
      <c r="P3" s="46"/>
      <c r="Q3" s="46"/>
      <c r="R3" s="46"/>
      <c r="S3" s="43"/>
      <c r="T3" s="43"/>
      <c r="U3" s="43"/>
      <c r="V3" s="43"/>
      <c r="W3" s="47"/>
      <c r="X3" s="43"/>
    </row>
    <row r="4" spans="2:24" ht="33" customHeight="1">
      <c r="B4" s="24"/>
      <c r="C4" s="24"/>
      <c r="D4" s="24"/>
      <c r="E4" s="24"/>
      <c r="F4" s="24"/>
      <c r="G4" s="24"/>
      <c r="H4" s="24"/>
      <c r="I4" s="33"/>
      <c r="J4" s="41"/>
      <c r="K4" s="41"/>
      <c r="L4" s="33" t="s">
        <v>73</v>
      </c>
      <c r="M4" s="32" t="s">
        <v>330</v>
      </c>
      <c r="N4" s="24"/>
      <c r="O4" s="24"/>
      <c r="P4" s="24"/>
      <c r="Q4" s="24"/>
      <c r="R4" s="24"/>
      <c r="S4" s="24"/>
      <c r="T4" s="24"/>
      <c r="U4" s="24"/>
      <c r="V4" s="24"/>
      <c r="W4" s="35"/>
      <c r="X4" s="24"/>
    </row>
    <row r="5" spans="1:24" ht="22.5" customHeight="1">
      <c r="A5" s="17"/>
      <c r="B5" s="18"/>
      <c r="C5" s="1"/>
      <c r="D5" s="1"/>
      <c r="E5" s="1"/>
      <c r="F5" s="1"/>
      <c r="G5" s="1"/>
      <c r="H5" s="1"/>
      <c r="I5" s="1"/>
      <c r="K5" s="9"/>
      <c r="L5" s="9"/>
      <c r="M5" s="39"/>
      <c r="N5" s="16"/>
      <c r="O5" s="16"/>
      <c r="P5" s="16"/>
      <c r="Q5" s="16"/>
      <c r="R5" s="16"/>
      <c r="S5" s="1"/>
      <c r="T5"/>
      <c r="U5" s="1"/>
      <c r="V5"/>
      <c r="X5" s="14" t="s">
        <v>0</v>
      </c>
    </row>
    <row r="6" spans="1:24" ht="22.5" customHeight="1" thickBot="1">
      <c r="A6" s="20"/>
      <c r="B6" s="18"/>
      <c r="C6" s="1"/>
      <c r="D6" s="1"/>
      <c r="E6" s="1"/>
      <c r="F6" s="1"/>
      <c r="G6" s="1"/>
      <c r="H6" s="16"/>
      <c r="I6" s="1"/>
      <c r="J6" s="1"/>
      <c r="K6" s="1"/>
      <c r="L6" s="1"/>
      <c r="M6" s="16"/>
      <c r="N6" s="16"/>
      <c r="O6" s="16"/>
      <c r="P6" s="16"/>
      <c r="Q6" s="16"/>
      <c r="R6" s="16"/>
      <c r="S6" s="1"/>
      <c r="T6" s="10"/>
      <c r="U6" s="1"/>
      <c r="V6" s="10"/>
      <c r="X6" s="23" t="s">
        <v>70</v>
      </c>
    </row>
    <row r="7" spans="1:24" s="77" customFormat="1" ht="21" customHeight="1" thickTop="1">
      <c r="A7" s="70"/>
      <c r="B7" s="71"/>
      <c r="C7" s="72" t="s">
        <v>23</v>
      </c>
      <c r="D7" s="73"/>
      <c r="E7" s="298" t="s">
        <v>192</v>
      </c>
      <c r="F7" s="299"/>
      <c r="G7" s="299"/>
      <c r="H7" s="300"/>
      <c r="I7" s="72"/>
      <c r="J7" s="73"/>
      <c r="K7" s="298" t="s">
        <v>193</v>
      </c>
      <c r="L7" s="299"/>
      <c r="M7" s="299"/>
      <c r="N7" s="299"/>
      <c r="O7" s="299"/>
      <c r="P7" s="299"/>
      <c r="Q7" s="299"/>
      <c r="R7" s="300"/>
      <c r="S7" s="72"/>
      <c r="T7" s="73"/>
      <c r="U7" s="74"/>
      <c r="V7" s="73"/>
      <c r="W7" s="75"/>
      <c r="X7" s="76"/>
    </row>
    <row r="8" spans="1:43" s="86" customFormat="1" ht="22.5" customHeight="1" thickBot="1">
      <c r="A8" s="78"/>
      <c r="B8" s="79"/>
      <c r="C8" s="80" t="s">
        <v>24</v>
      </c>
      <c r="D8" s="51"/>
      <c r="E8" s="293" t="s">
        <v>25</v>
      </c>
      <c r="F8" s="295"/>
      <c r="G8" s="295"/>
      <c r="H8" s="294"/>
      <c r="I8" s="81" t="s">
        <v>65</v>
      </c>
      <c r="J8" s="82"/>
      <c r="K8" s="293" t="s">
        <v>83</v>
      </c>
      <c r="L8" s="295"/>
      <c r="M8" s="295"/>
      <c r="N8" s="295"/>
      <c r="O8" s="295"/>
      <c r="P8" s="295"/>
      <c r="Q8" s="295"/>
      <c r="R8" s="294"/>
      <c r="S8" s="83" t="s">
        <v>84</v>
      </c>
      <c r="T8" s="82"/>
      <c r="U8" s="48" t="s">
        <v>85</v>
      </c>
      <c r="V8" s="82"/>
      <c r="W8" s="84"/>
      <c r="X8" s="85"/>
      <c r="AF8" s="305" t="s">
        <v>333</v>
      </c>
      <c r="AG8" s="305"/>
      <c r="AH8" s="305"/>
      <c r="AI8" s="305"/>
      <c r="AJ8" s="305"/>
      <c r="AK8" s="305"/>
      <c r="AL8" s="305"/>
      <c r="AM8" s="305"/>
      <c r="AN8" s="305"/>
      <c r="AO8" s="305"/>
      <c r="AP8" s="305"/>
      <c r="AQ8" s="305"/>
    </row>
    <row r="9" spans="1:43" s="92" customFormat="1" ht="18.75" customHeight="1">
      <c r="A9" s="78"/>
      <c r="B9" s="79"/>
      <c r="C9" s="80" t="s">
        <v>75</v>
      </c>
      <c r="D9" s="51"/>
      <c r="E9" s="81" t="s">
        <v>89</v>
      </c>
      <c r="F9" s="87"/>
      <c r="G9" s="301" t="s">
        <v>90</v>
      </c>
      <c r="H9" s="302"/>
      <c r="I9" s="80"/>
      <c r="J9" s="50"/>
      <c r="K9" s="90" t="s">
        <v>91</v>
      </c>
      <c r="L9" s="87"/>
      <c r="M9" s="303" t="s">
        <v>312</v>
      </c>
      <c r="N9" s="304"/>
      <c r="O9" s="303" t="s">
        <v>44</v>
      </c>
      <c r="P9" s="304"/>
      <c r="Q9" s="49" t="s">
        <v>82</v>
      </c>
      <c r="R9" s="51"/>
      <c r="S9" s="83" t="s">
        <v>66</v>
      </c>
      <c r="T9" s="50"/>
      <c r="U9" s="48" t="s">
        <v>86</v>
      </c>
      <c r="V9" s="50"/>
      <c r="W9" s="91"/>
      <c r="X9" s="88"/>
      <c r="AF9" s="288" t="s">
        <v>334</v>
      </c>
      <c r="AG9" s="288"/>
      <c r="AH9" s="288" t="s">
        <v>335</v>
      </c>
      <c r="AI9" s="288"/>
      <c r="AJ9" s="288" t="s">
        <v>336</v>
      </c>
      <c r="AK9" s="288"/>
      <c r="AL9" s="310" t="s">
        <v>337</v>
      </c>
      <c r="AM9" s="310"/>
      <c r="AN9" s="310" t="s">
        <v>338</v>
      </c>
      <c r="AO9" s="310"/>
      <c r="AP9" s="310" t="s">
        <v>339</v>
      </c>
      <c r="AQ9" s="310"/>
    </row>
    <row r="10" spans="1:43" s="86" customFormat="1" ht="33.75" customHeight="1" thickBot="1">
      <c r="A10" s="93" t="s">
        <v>39</v>
      </c>
      <c r="B10" s="50"/>
      <c r="C10" s="94" t="s">
        <v>76</v>
      </c>
      <c r="D10" s="95"/>
      <c r="E10" s="94" t="s">
        <v>344</v>
      </c>
      <c r="F10" s="95"/>
      <c r="G10" s="96" t="s">
        <v>77</v>
      </c>
      <c r="H10" s="95"/>
      <c r="I10" s="289" t="s">
        <v>67</v>
      </c>
      <c r="J10" s="290"/>
      <c r="K10" s="94" t="s">
        <v>68</v>
      </c>
      <c r="L10" s="95"/>
      <c r="M10" s="291" t="s">
        <v>313</v>
      </c>
      <c r="N10" s="292"/>
      <c r="O10" s="291" t="s">
        <v>78</v>
      </c>
      <c r="P10" s="292"/>
      <c r="Q10" s="97" t="s">
        <v>79</v>
      </c>
      <c r="R10" s="95"/>
      <c r="S10" s="293" t="s">
        <v>80</v>
      </c>
      <c r="T10" s="294"/>
      <c r="U10" s="295" t="s">
        <v>81</v>
      </c>
      <c r="V10" s="294"/>
      <c r="W10" s="296" t="s">
        <v>26</v>
      </c>
      <c r="X10" s="297"/>
      <c r="Z10" s="284" t="s">
        <v>318</v>
      </c>
      <c r="AA10" s="285"/>
      <c r="AB10" s="284" t="s">
        <v>319</v>
      </c>
      <c r="AC10" s="285"/>
      <c r="AD10" s="284" t="s">
        <v>320</v>
      </c>
      <c r="AE10" s="285"/>
      <c r="AF10" s="306" t="s">
        <v>318</v>
      </c>
      <c r="AG10" s="307"/>
      <c r="AH10" s="306" t="s">
        <v>319</v>
      </c>
      <c r="AI10" s="307"/>
      <c r="AJ10" s="306" t="s">
        <v>320</v>
      </c>
      <c r="AK10" s="307"/>
      <c r="AL10" s="306" t="s">
        <v>340</v>
      </c>
      <c r="AM10" s="307"/>
      <c r="AN10" s="306" t="s">
        <v>341</v>
      </c>
      <c r="AO10" s="307"/>
      <c r="AP10" s="306" t="s">
        <v>342</v>
      </c>
      <c r="AQ10" s="307"/>
    </row>
    <row r="11" spans="1:43" s="92" customFormat="1" ht="21.75" customHeight="1">
      <c r="A11" s="98"/>
      <c r="B11" s="50"/>
      <c r="C11" s="99" t="s">
        <v>87</v>
      </c>
      <c r="D11" s="89" t="s">
        <v>88</v>
      </c>
      <c r="E11" s="99" t="s">
        <v>87</v>
      </c>
      <c r="F11" s="100" t="s">
        <v>88</v>
      </c>
      <c r="G11" s="99" t="s">
        <v>87</v>
      </c>
      <c r="H11" s="100" t="s">
        <v>88</v>
      </c>
      <c r="I11" s="99" t="s">
        <v>87</v>
      </c>
      <c r="J11" s="100" t="s">
        <v>88</v>
      </c>
      <c r="K11" s="99" t="s">
        <v>87</v>
      </c>
      <c r="L11" s="100" t="s">
        <v>88</v>
      </c>
      <c r="M11" s="99" t="s">
        <v>87</v>
      </c>
      <c r="N11" s="100" t="s">
        <v>88</v>
      </c>
      <c r="O11" s="99" t="s">
        <v>87</v>
      </c>
      <c r="P11" s="100" t="s">
        <v>88</v>
      </c>
      <c r="Q11" s="99" t="s">
        <v>87</v>
      </c>
      <c r="R11" s="100" t="s">
        <v>88</v>
      </c>
      <c r="S11" s="99" t="s">
        <v>87</v>
      </c>
      <c r="T11" s="100" t="s">
        <v>88</v>
      </c>
      <c r="U11" s="99" t="s">
        <v>87</v>
      </c>
      <c r="V11" s="100" t="s">
        <v>88</v>
      </c>
      <c r="W11" s="91"/>
      <c r="X11" s="88"/>
      <c r="Z11" s="286"/>
      <c r="AA11" s="287"/>
      <c r="AB11" s="286"/>
      <c r="AC11" s="287"/>
      <c r="AD11" s="286"/>
      <c r="AE11" s="287"/>
      <c r="AF11" s="308"/>
      <c r="AG11" s="309"/>
      <c r="AH11" s="308"/>
      <c r="AI11" s="309"/>
      <c r="AJ11" s="308"/>
      <c r="AK11" s="309"/>
      <c r="AL11" s="308"/>
      <c r="AM11" s="309"/>
      <c r="AN11" s="308"/>
      <c r="AO11" s="309"/>
      <c r="AP11" s="308"/>
      <c r="AQ11" s="309"/>
    </row>
    <row r="12" spans="1:43" s="108" customFormat="1" ht="36.75" customHeight="1" thickBot="1">
      <c r="A12" s="101"/>
      <c r="B12" s="102"/>
      <c r="C12" s="103" t="s">
        <v>41</v>
      </c>
      <c r="D12" s="104" t="s">
        <v>40</v>
      </c>
      <c r="E12" s="103" t="s">
        <v>41</v>
      </c>
      <c r="F12" s="105" t="s">
        <v>40</v>
      </c>
      <c r="G12" s="103" t="s">
        <v>41</v>
      </c>
      <c r="H12" s="105" t="s">
        <v>40</v>
      </c>
      <c r="I12" s="103" t="s">
        <v>41</v>
      </c>
      <c r="J12" s="105" t="s">
        <v>40</v>
      </c>
      <c r="K12" s="103" t="s">
        <v>41</v>
      </c>
      <c r="L12" s="105" t="s">
        <v>40</v>
      </c>
      <c r="M12" s="103" t="s">
        <v>41</v>
      </c>
      <c r="N12" s="105" t="s">
        <v>40</v>
      </c>
      <c r="O12" s="103" t="s">
        <v>41</v>
      </c>
      <c r="P12" s="105" t="s">
        <v>40</v>
      </c>
      <c r="Q12" s="103" t="s">
        <v>41</v>
      </c>
      <c r="R12" s="105" t="s">
        <v>40</v>
      </c>
      <c r="S12" s="103" t="s">
        <v>41</v>
      </c>
      <c r="T12" s="105" t="s">
        <v>40</v>
      </c>
      <c r="U12" s="103" t="s">
        <v>41</v>
      </c>
      <c r="V12" s="105" t="s">
        <v>40</v>
      </c>
      <c r="W12" s="106"/>
      <c r="X12" s="107"/>
      <c r="Z12" s="110" t="s">
        <v>321</v>
      </c>
      <c r="AA12" s="111" t="s">
        <v>322</v>
      </c>
      <c r="AB12" s="110" t="s">
        <v>321</v>
      </c>
      <c r="AC12" s="111" t="s">
        <v>322</v>
      </c>
      <c r="AD12" s="110" t="s">
        <v>321</v>
      </c>
      <c r="AE12" s="111" t="s">
        <v>322</v>
      </c>
      <c r="AF12" s="121" t="s">
        <v>331</v>
      </c>
      <c r="AG12" s="122" t="s">
        <v>332</v>
      </c>
      <c r="AH12" s="121" t="s">
        <v>331</v>
      </c>
      <c r="AI12" s="122" t="s">
        <v>332</v>
      </c>
      <c r="AJ12" s="121" t="s">
        <v>331</v>
      </c>
      <c r="AK12" s="122" t="s">
        <v>332</v>
      </c>
      <c r="AL12" s="121" t="s">
        <v>331</v>
      </c>
      <c r="AM12" s="122" t="s">
        <v>332</v>
      </c>
      <c r="AN12" s="121" t="s">
        <v>331</v>
      </c>
      <c r="AO12" s="122" t="s">
        <v>332</v>
      </c>
      <c r="AP12" s="121" t="s">
        <v>331</v>
      </c>
      <c r="AQ12" s="122" t="s">
        <v>332</v>
      </c>
    </row>
    <row r="13" spans="1:43" ht="28.5" customHeight="1" thickTop="1">
      <c r="A13" s="3" t="s">
        <v>4</v>
      </c>
      <c r="B13" s="38" t="s">
        <v>10</v>
      </c>
      <c r="C13" s="53">
        <f>'[3]全體'!C7</f>
        <v>1365875.5062664915</v>
      </c>
      <c r="D13" s="54" t="str">
        <f>'[3]全體'!D7</f>
        <v>－</v>
      </c>
      <c r="E13" s="53">
        <f>'[3]全體'!E7</f>
        <v>196592.47420271017</v>
      </c>
      <c r="F13" s="55" t="str">
        <f>'[3]全體'!F7</f>
        <v>－</v>
      </c>
      <c r="G13" s="53">
        <f>'[3]全體'!G7</f>
        <v>463</v>
      </c>
      <c r="H13" s="55" t="str">
        <f>'[3]全體'!H7</f>
        <v>－</v>
      </c>
      <c r="I13" s="53">
        <f>'[3]全體'!I7</f>
        <v>85.029</v>
      </c>
      <c r="J13" s="55" t="str">
        <f>'[3]全體'!J7</f>
        <v>－</v>
      </c>
      <c r="K13" s="56" t="str">
        <f>'[3]全體'!K7</f>
        <v>－</v>
      </c>
      <c r="L13" s="57">
        <f>'[3]全體'!L7</f>
        <v>1804398</v>
      </c>
      <c r="M13" s="53">
        <f>'[3]全體'!M7</f>
        <v>238983</v>
      </c>
      <c r="N13" s="55" t="str">
        <f>'[3]全體'!N7</f>
        <v>－</v>
      </c>
      <c r="O13" s="53">
        <f>'[3]全體'!O7</f>
        <v>542.1410183792318</v>
      </c>
      <c r="P13" s="55" t="str">
        <f>'[3]全體'!P7</f>
        <v>－</v>
      </c>
      <c r="Q13" s="53">
        <f>'[3]全體'!Q7</f>
        <v>1856.8495124190922</v>
      </c>
      <c r="R13" s="55" t="str">
        <f>'[3]全體'!R7</f>
        <v>－</v>
      </c>
      <c r="S13" s="53">
        <f>'[3]全體'!S7</f>
        <v>1804398.0000000002</v>
      </c>
      <c r="T13" s="58">
        <f>'[3]全體'!T7</f>
        <v>1804398</v>
      </c>
      <c r="U13" s="56" t="str">
        <f>'[3]全體'!U7</f>
        <v>－</v>
      </c>
      <c r="V13" s="55" t="str">
        <f>'[3]全體'!V7</f>
        <v>－</v>
      </c>
      <c r="W13" s="59" t="s">
        <v>4</v>
      </c>
      <c r="X13" s="112" t="s">
        <v>10</v>
      </c>
      <c r="Z13" s="113">
        <f>SUM(E13,G13)</f>
        <v>197055.47420271017</v>
      </c>
      <c r="AA13" s="114">
        <f>SUM(F13,H13)</f>
        <v>0</v>
      </c>
      <c r="AB13" s="113">
        <f>SUM(C13,E13,G13,I13)</f>
        <v>1563016.0094692018</v>
      </c>
      <c r="AC13" s="114">
        <f>SUM(D13,F13,H13,J13)</f>
        <v>0</v>
      </c>
      <c r="AD13" s="113">
        <f>SUM(K13,M13,O13,Q13)</f>
        <v>241381.9905307983</v>
      </c>
      <c r="AE13" s="114">
        <f>SUM(L13,N13,P13,R13)</f>
        <v>1804398</v>
      </c>
      <c r="AF13" s="124"/>
      <c r="AH13" s="128"/>
      <c r="AI13" s="129"/>
      <c r="AJ13" s="145">
        <f>IF(ROUND(SUM(AD39,AD35,AD13)/100,0)=ROUND('[2]表8金融'!$C27,0),0,1)</f>
        <v>1</v>
      </c>
      <c r="AK13" s="145">
        <f>IF(ROUND(SUM(AE13,AE35,AE39)/100,0)=ROUND('[2]表8金融'!$C48,0),0,1)</f>
        <v>1</v>
      </c>
      <c r="AL13" s="147">
        <f>IF(ROUND(SUM(C13,C24,C25,C39)/100,0)=ROUND('[2]表5家庭'!$C24,0),0,1)</f>
        <v>1</v>
      </c>
      <c r="AM13" s="129"/>
      <c r="AN13" s="2">
        <f>IF(ROUND(SUM(I13,I24,I25,I39)/100,0)=ROUND('[2]表7.政府'!$C19,0),0,1)</f>
        <v>1</v>
      </c>
      <c r="AP13" s="147">
        <f>IF(ROUND(SUM(U35,U39)/100,0)=ROUND('[2]表9國外'!$C22,0),0,1)</f>
        <v>1</v>
      </c>
      <c r="AQ13" s="129"/>
    </row>
    <row r="14" spans="1:43" ht="28.5" customHeight="1">
      <c r="A14" s="3" t="s">
        <v>5</v>
      </c>
      <c r="B14" s="38" t="s">
        <v>97</v>
      </c>
      <c r="C14" s="53">
        <f>'[3]全體'!C8</f>
        <v>12218986.080264319</v>
      </c>
      <c r="D14" s="54" t="str">
        <f>'[3]全體'!D8</f>
        <v>－</v>
      </c>
      <c r="E14" s="53">
        <f>'[3]全體'!E8</f>
        <v>2604005.02253927</v>
      </c>
      <c r="F14" s="55" t="str">
        <f>'[3]全體'!F8</f>
        <v>－</v>
      </c>
      <c r="G14" s="53">
        <f>'[3]全體'!G8</f>
        <v>19169</v>
      </c>
      <c r="H14" s="55" t="str">
        <f>'[3]全體'!H8</f>
        <v>－</v>
      </c>
      <c r="I14" s="56" t="str">
        <f>'[3]全體'!I8</f>
        <v>－</v>
      </c>
      <c r="J14" s="55" t="str">
        <f>'[3]全體'!J8</f>
        <v>－</v>
      </c>
      <c r="K14" s="56" t="str">
        <f>'[3]全體'!K8</f>
        <v>－</v>
      </c>
      <c r="L14" s="55" t="str">
        <f>'[3]全體'!L8</f>
        <v>－</v>
      </c>
      <c r="M14" s="53">
        <f>'[3]全體'!M8</f>
        <v>86928.471</v>
      </c>
      <c r="N14" s="57">
        <f>'[3]全體'!N8</f>
        <v>16108870.375</v>
      </c>
      <c r="O14" s="53">
        <f>'[3]全體'!O8</f>
        <v>410936.615</v>
      </c>
      <c r="P14" s="55" t="str">
        <f>'[3]全體'!P8</f>
        <v>－</v>
      </c>
      <c r="Q14" s="53">
        <f>'[3]全體'!Q8</f>
        <v>597944.1861964114</v>
      </c>
      <c r="R14" s="63" t="str">
        <f>'[3]全體'!R8</f>
        <v>－</v>
      </c>
      <c r="S14" s="53">
        <f>'[3]全體'!S8</f>
        <v>15937969.375</v>
      </c>
      <c r="T14" s="57">
        <f>'[3]全體'!T8</f>
        <v>16108870.375</v>
      </c>
      <c r="U14" s="53">
        <f>'[3]全體'!U8</f>
        <v>170901</v>
      </c>
      <c r="V14" s="55" t="str">
        <f>'[3]全體'!V8</f>
        <v>－</v>
      </c>
      <c r="W14" s="60" t="s">
        <v>5</v>
      </c>
      <c r="X14" s="115" t="s">
        <v>97</v>
      </c>
      <c r="Z14" s="113">
        <f aca="true" t="shared" si="0" ref="Z14:AA40">SUM(E14,G14)</f>
        <v>2623174.02253927</v>
      </c>
      <c r="AA14" s="114">
        <f t="shared" si="0"/>
        <v>0</v>
      </c>
      <c r="AB14" s="113">
        <f aca="true" t="shared" si="1" ref="AB14:AC40">SUM(C14,E14,G14,I14)</f>
        <v>14842160.102803588</v>
      </c>
      <c r="AC14" s="114">
        <f t="shared" si="1"/>
        <v>0</v>
      </c>
      <c r="AD14" s="113">
        <f aca="true" t="shared" si="2" ref="AD14:AE40">SUM(K14,M14,O14,Q14)</f>
        <v>1095809.2721964114</v>
      </c>
      <c r="AE14" s="114">
        <f t="shared" si="2"/>
        <v>16108870.375</v>
      </c>
      <c r="AF14" s="2">
        <f>IF(Z14/100='[2]表6企業'!C7,0,1)</f>
        <v>1</v>
      </c>
      <c r="AH14" s="130">
        <f>IF(AB14/100='[2]表4非金融'!$C7,0,1)</f>
        <v>1</v>
      </c>
      <c r="AI14" s="131"/>
      <c r="AJ14" s="2">
        <f>IF(AD14/100='[2]表8金融'!$C8,0,1)</f>
        <v>1</v>
      </c>
      <c r="AK14" s="2">
        <f>IF(AE14/100='[2]表8金融'!$C31,0,1)</f>
        <v>0</v>
      </c>
      <c r="AL14" s="130">
        <f>IF(C14/100='[2]表5家庭'!$C7,0,1)</f>
        <v>1</v>
      </c>
      <c r="AM14" s="131"/>
      <c r="AP14" s="130">
        <f>IF(U14/100='[2]表9國外'!$C7,0,1)</f>
        <v>0</v>
      </c>
      <c r="AQ14" s="131"/>
    </row>
    <row r="15" spans="1:43" ht="28.5" customHeight="1">
      <c r="A15" s="3" t="s">
        <v>6</v>
      </c>
      <c r="B15" s="38" t="s">
        <v>99</v>
      </c>
      <c r="C15" s="53">
        <f>'[3]全體'!C9</f>
        <v>17442875.919810873</v>
      </c>
      <c r="D15" s="54" t="str">
        <f>'[3]全體'!D9</f>
        <v>－</v>
      </c>
      <c r="E15" s="53">
        <f>'[3]全體'!E9</f>
        <v>2884146.4592733197</v>
      </c>
      <c r="F15" s="55" t="str">
        <f>'[3]全體'!F9</f>
        <v>－</v>
      </c>
      <c r="G15" s="53">
        <f>'[3]全體'!G9</f>
        <v>108398</v>
      </c>
      <c r="H15" s="55" t="str">
        <f>'[3]全體'!H9</f>
        <v>－</v>
      </c>
      <c r="I15" s="56" t="str">
        <f>'[3]全體'!I9</f>
        <v>－</v>
      </c>
      <c r="J15" s="55" t="str">
        <f>'[3]全體'!J9</f>
        <v>－</v>
      </c>
      <c r="K15" s="56" t="str">
        <f>'[3]全體'!K9</f>
        <v>－</v>
      </c>
      <c r="L15" s="55" t="str">
        <f>'[3]全體'!L9</f>
        <v>－</v>
      </c>
      <c r="M15" s="53">
        <f>'[3]全體'!M9</f>
        <v>1017569</v>
      </c>
      <c r="N15" s="57">
        <f>'[3]全體'!N9</f>
        <v>26895371</v>
      </c>
      <c r="O15" s="53">
        <f>'[3]全體'!O9</f>
        <v>1195214.257</v>
      </c>
      <c r="P15" s="55" t="str">
        <f>'[3]全體'!P9</f>
        <v>－</v>
      </c>
      <c r="Q15" s="53">
        <f>'[3]全體'!Q9</f>
        <v>804137.3639158066</v>
      </c>
      <c r="R15" s="63" t="str">
        <f>'[3]全體'!R9</f>
        <v>－</v>
      </c>
      <c r="S15" s="53">
        <f>'[3]全體'!S9</f>
        <v>23452341</v>
      </c>
      <c r="T15" s="57">
        <f>'[3]全體'!T9</f>
        <v>26895371</v>
      </c>
      <c r="U15" s="53">
        <f>'[3]全體'!U9</f>
        <v>3443030</v>
      </c>
      <c r="V15" s="55" t="str">
        <f>'[3]全體'!V9</f>
        <v>－</v>
      </c>
      <c r="W15" s="60" t="s">
        <v>6</v>
      </c>
      <c r="X15" s="115" t="s">
        <v>99</v>
      </c>
      <c r="Z15" s="113">
        <f t="shared" si="0"/>
        <v>2992544.4592733197</v>
      </c>
      <c r="AA15" s="114">
        <f t="shared" si="0"/>
        <v>0</v>
      </c>
      <c r="AB15" s="113">
        <f t="shared" si="1"/>
        <v>20435420.379084192</v>
      </c>
      <c r="AC15" s="114">
        <f t="shared" si="1"/>
        <v>0</v>
      </c>
      <c r="AD15" s="113">
        <f t="shared" si="2"/>
        <v>3016920.620915807</v>
      </c>
      <c r="AE15" s="114">
        <f t="shared" si="2"/>
        <v>26895371</v>
      </c>
      <c r="AF15" s="2">
        <f>IF(Z15/100='[2]表6企業'!C8,0,1)</f>
        <v>1</v>
      </c>
      <c r="AH15" s="130">
        <f>IF(AB15/100='[2]表4非金融'!$C8,0,1)</f>
        <v>1</v>
      </c>
      <c r="AI15" s="131"/>
      <c r="AJ15" s="2">
        <f>IF(AD15/100='[2]表8金融'!$C9,0,1)</f>
        <v>1</v>
      </c>
      <c r="AK15" s="2">
        <f>IF(AE15/100='[2]表8金融'!$C32,0,1)</f>
        <v>0</v>
      </c>
      <c r="AL15" s="130">
        <f>IF(C15/100='[2]表5家庭'!$C8,0,1)</f>
        <v>1</v>
      </c>
      <c r="AM15" s="131"/>
      <c r="AP15" s="130">
        <f>IF(U15/100='[2]表9國外'!$C8,0,1)</f>
        <v>0</v>
      </c>
      <c r="AQ15" s="131"/>
    </row>
    <row r="16" spans="1:43" ht="28.5" customHeight="1">
      <c r="A16" s="3" t="s">
        <v>7</v>
      </c>
      <c r="B16" s="38" t="s">
        <v>101</v>
      </c>
      <c r="C16" s="53">
        <f>'[3]全體'!C10</f>
        <v>2875188.227390715</v>
      </c>
      <c r="D16" s="54" t="str">
        <f>'[3]全體'!D10</f>
        <v>－</v>
      </c>
      <c r="E16" s="53">
        <f>'[3]全體'!E10</f>
        <v>1399.334609285086</v>
      </c>
      <c r="F16" s="55" t="str">
        <f>'[3]全體'!F10</f>
        <v>－</v>
      </c>
      <c r="G16" s="53">
        <f>'[3]全體'!G10</f>
        <v>189</v>
      </c>
      <c r="H16" s="55" t="str">
        <f>'[3]全體'!H10</f>
        <v>－</v>
      </c>
      <c r="I16" s="56" t="str">
        <f>'[3]全體'!I10</f>
        <v>－</v>
      </c>
      <c r="J16" s="55" t="str">
        <f>'[3]全體'!J10</f>
        <v>－</v>
      </c>
      <c r="K16" s="56" t="str">
        <f>'[3]全體'!K10</f>
        <v>－</v>
      </c>
      <c r="L16" s="55" t="str">
        <f>'[3]全體'!L10</f>
        <v>－</v>
      </c>
      <c r="M16" s="53">
        <f>'[3]全體'!M10</f>
        <v>2660606</v>
      </c>
      <c r="N16" s="55" t="str">
        <f>'[3]全體'!N10</f>
        <v>－</v>
      </c>
      <c r="O16" s="53">
        <f>'[3]全體'!O10</f>
        <v>157085.308</v>
      </c>
      <c r="P16" s="55" t="str">
        <f>'[3]全體'!P10</f>
        <v>－</v>
      </c>
      <c r="Q16" s="53">
        <f>'[3]全體'!Q10</f>
        <v>61063.13</v>
      </c>
      <c r="R16" s="55" t="str">
        <f>'[3]全體'!R10</f>
        <v>－</v>
      </c>
      <c r="S16" s="53">
        <f>'[3]全體'!S10</f>
        <v>5755531</v>
      </c>
      <c r="T16" s="55" t="str">
        <f>'[3]全體'!T10</f>
        <v>－</v>
      </c>
      <c r="U16" s="56" t="str">
        <f>'[3]全體'!U10</f>
        <v>－</v>
      </c>
      <c r="V16" s="57">
        <f>'[3]全體'!V10</f>
        <v>5755531</v>
      </c>
      <c r="W16" s="60" t="s">
        <v>7</v>
      </c>
      <c r="X16" s="115" t="s">
        <v>101</v>
      </c>
      <c r="Z16" s="113">
        <f t="shared" si="0"/>
        <v>1588.334609285086</v>
      </c>
      <c r="AA16" s="114">
        <f t="shared" si="0"/>
        <v>0</v>
      </c>
      <c r="AB16" s="113">
        <f t="shared" si="1"/>
        <v>2876776.562</v>
      </c>
      <c r="AC16" s="114">
        <f t="shared" si="1"/>
        <v>0</v>
      </c>
      <c r="AD16" s="113">
        <f t="shared" si="2"/>
        <v>2878754.438</v>
      </c>
      <c r="AE16" s="114">
        <f t="shared" si="2"/>
        <v>0</v>
      </c>
      <c r="AF16" s="2">
        <f>IF(Z16/100='[2]表6企業'!C9,0,1)</f>
        <v>1</v>
      </c>
      <c r="AH16" s="130">
        <f>IF(AB16/100='[2]表4非金融'!$C9,0,1)</f>
        <v>1</v>
      </c>
      <c r="AI16" s="131"/>
      <c r="AJ16" s="2">
        <f>IF(AD16/100='[2]表8金融'!$C10,0,1)</f>
        <v>1</v>
      </c>
      <c r="AL16" s="130">
        <f>IF(C16/100='[2]表5家庭'!$C9,0,1)</f>
        <v>1</v>
      </c>
      <c r="AM16" s="131"/>
      <c r="AP16" s="130"/>
      <c r="AQ16" s="131">
        <f>IF(V16/100='[2]表9國外'!$C24,0,1)</f>
        <v>1</v>
      </c>
    </row>
    <row r="17" spans="1:43" ht="28.5" customHeight="1" thickBot="1">
      <c r="A17" s="3" t="s">
        <v>8</v>
      </c>
      <c r="B17" s="38" t="s">
        <v>12</v>
      </c>
      <c r="C17" s="56" t="str">
        <f>'[3]全體'!C11</f>
        <v>－</v>
      </c>
      <c r="D17" s="54" t="str">
        <f>'[3]全體'!D11</f>
        <v>－</v>
      </c>
      <c r="E17" s="56" t="str">
        <f>'[3]全體'!E11</f>
        <v>－</v>
      </c>
      <c r="F17" s="55" t="str">
        <f>'[3]全體'!F11</f>
        <v>－</v>
      </c>
      <c r="G17" s="56" t="str">
        <f>'[3]全體'!G11</f>
        <v>－</v>
      </c>
      <c r="H17" s="55" t="str">
        <f>'[3]全體'!H11</f>
        <v>－</v>
      </c>
      <c r="I17" s="53">
        <f>'[3]全體'!I11</f>
        <v>1152647.625</v>
      </c>
      <c r="J17" s="55" t="str">
        <f>'[3]全體'!J11</f>
        <v>－</v>
      </c>
      <c r="K17" s="56" t="str">
        <f>'[3]全體'!K11</f>
        <v>－</v>
      </c>
      <c r="L17" s="57">
        <f>'[3]全體'!L11</f>
        <v>191219</v>
      </c>
      <c r="M17" s="56" t="str">
        <f>'[3]全體'!M11</f>
        <v>－</v>
      </c>
      <c r="N17" s="57">
        <f>'[3]全體'!N11</f>
        <v>961428.625</v>
      </c>
      <c r="O17" s="56" t="str">
        <f>'[3]全體'!O11</f>
        <v>－</v>
      </c>
      <c r="P17" s="55" t="str">
        <f>'[3]全體'!P11</f>
        <v>－</v>
      </c>
      <c r="Q17" s="56" t="str">
        <f>'[3]全體'!Q11</f>
        <v>－</v>
      </c>
      <c r="R17" s="63" t="str">
        <f>'[3]全體'!R11</f>
        <v>－</v>
      </c>
      <c r="S17" s="53">
        <f>'[3]全體'!S11</f>
        <v>1152647.625</v>
      </c>
      <c r="T17" s="57">
        <f>'[3]全體'!T11</f>
        <v>1152647.625</v>
      </c>
      <c r="U17" s="56" t="str">
        <f>'[3]全體'!U11</f>
        <v>－</v>
      </c>
      <c r="V17" s="55" t="str">
        <f>'[3]全體'!V11</f>
        <v>－</v>
      </c>
      <c r="W17" s="60" t="s">
        <v>8</v>
      </c>
      <c r="X17" s="115" t="s">
        <v>12</v>
      </c>
      <c r="Z17" s="113">
        <f t="shared" si="0"/>
        <v>0</v>
      </c>
      <c r="AA17" s="114">
        <f t="shared" si="0"/>
        <v>0</v>
      </c>
      <c r="AB17" s="113">
        <f t="shared" si="1"/>
        <v>1152647.625</v>
      </c>
      <c r="AC17" s="114">
        <f t="shared" si="1"/>
        <v>0</v>
      </c>
      <c r="AD17" s="113">
        <f t="shared" si="2"/>
        <v>0</v>
      </c>
      <c r="AE17" s="114">
        <f t="shared" si="2"/>
        <v>1152647.625</v>
      </c>
      <c r="AH17" s="130">
        <f>IF(AB17/100='[2]表4非金融'!$C10,0,1)</f>
        <v>0</v>
      </c>
      <c r="AI17" s="131"/>
      <c r="AK17" s="2">
        <f>IF(AE17/100='[2]表8金融'!$C33,0,1)</f>
        <v>0</v>
      </c>
      <c r="AL17" s="130"/>
      <c r="AM17" s="131"/>
      <c r="AN17" s="2">
        <f>IF(I17/100='[2]表7.政府'!$C10,0,1)</f>
        <v>0</v>
      </c>
      <c r="AP17" s="130"/>
      <c r="AQ17" s="131"/>
    </row>
    <row r="18" spans="1:43" ht="28.5" customHeight="1">
      <c r="A18" s="3" t="s">
        <v>9</v>
      </c>
      <c r="B18" s="38" t="s">
        <v>13</v>
      </c>
      <c r="C18" s="56" t="str">
        <f>'[3]全體'!C12</f>
        <v>－</v>
      </c>
      <c r="D18" s="54" t="str">
        <f>'[3]全體'!D12</f>
        <v>－</v>
      </c>
      <c r="E18" s="56" t="str">
        <f>'[3]全體'!E12</f>
        <v>－</v>
      </c>
      <c r="F18" s="55" t="str">
        <f>'[3]全體'!F12</f>
        <v>－</v>
      </c>
      <c r="G18" s="56" t="str">
        <f>'[3]全體'!G12</f>
        <v>－</v>
      </c>
      <c r="H18" s="55" t="str">
        <f>'[3]全體'!H12</f>
        <v>－</v>
      </c>
      <c r="I18" s="56" t="str">
        <f>'[3]全體'!I12</f>
        <v>－</v>
      </c>
      <c r="J18" s="55" t="str">
        <f>'[3]全體'!J12</f>
        <v>－</v>
      </c>
      <c r="K18" s="56" t="str">
        <f>'[3]全體'!K12</f>
        <v>－</v>
      </c>
      <c r="L18" s="57">
        <f>'[3]全體'!L12</f>
        <v>1656014</v>
      </c>
      <c r="M18" s="53">
        <f>'[3]全體'!M12</f>
        <v>1656014</v>
      </c>
      <c r="N18" s="55" t="str">
        <f>'[3]全體'!N12</f>
        <v>－</v>
      </c>
      <c r="O18" s="56" t="str">
        <f>'[3]全體'!O12</f>
        <v>－</v>
      </c>
      <c r="P18" s="55" t="str">
        <f>'[3]全體'!P12</f>
        <v>－</v>
      </c>
      <c r="Q18" s="62" t="str">
        <f>'[3]全體'!Q12</f>
        <v>－</v>
      </c>
      <c r="R18" s="55" t="str">
        <f>'[3]全體'!R12</f>
        <v>－</v>
      </c>
      <c r="S18" s="53">
        <f>'[3]全體'!S12</f>
        <v>1656014</v>
      </c>
      <c r="T18" s="57">
        <f>'[3]全體'!T12</f>
        <v>1656014</v>
      </c>
      <c r="U18" s="56" t="str">
        <f>'[3]全體'!U12</f>
        <v>－</v>
      </c>
      <c r="V18" s="55" t="str">
        <f>'[3]全體'!V12</f>
        <v>－</v>
      </c>
      <c r="W18" s="60" t="s">
        <v>9</v>
      </c>
      <c r="X18" s="115" t="s">
        <v>13</v>
      </c>
      <c r="Z18" s="113">
        <f t="shared" si="0"/>
        <v>0</v>
      </c>
      <c r="AA18" s="114">
        <f t="shared" si="0"/>
        <v>0</v>
      </c>
      <c r="AB18" s="113">
        <f t="shared" si="1"/>
        <v>0</v>
      </c>
      <c r="AC18" s="114">
        <f t="shared" si="1"/>
        <v>0</v>
      </c>
      <c r="AD18" s="113">
        <f t="shared" si="2"/>
        <v>1656014</v>
      </c>
      <c r="AE18" s="114">
        <f t="shared" si="2"/>
        <v>1656014</v>
      </c>
      <c r="AH18" s="130"/>
      <c r="AI18" s="131"/>
      <c r="AJ18" s="125">
        <f>IF(SUM(AD18:AD22)/100='[2]表8金融'!$C6,0,1)</f>
        <v>0</v>
      </c>
      <c r="AK18" s="137">
        <f>IF(SUM(AE18:AE22)/100='[2]表8金融'!$C29,0,1)</f>
        <v>0</v>
      </c>
      <c r="AL18" s="130"/>
      <c r="AM18" s="131"/>
      <c r="AP18" s="130"/>
      <c r="AQ18" s="131"/>
    </row>
    <row r="19" spans="1:43" ht="28.5" customHeight="1">
      <c r="A19" s="3" t="s">
        <v>20</v>
      </c>
      <c r="B19" s="38" t="s">
        <v>14</v>
      </c>
      <c r="C19" s="56" t="str">
        <f>'[3]全體'!C13</f>
        <v>－</v>
      </c>
      <c r="D19" s="54" t="str">
        <f>'[3]全體'!D13</f>
        <v>－</v>
      </c>
      <c r="E19" s="56" t="str">
        <f>'[3]全體'!E13</f>
        <v>－</v>
      </c>
      <c r="F19" s="55" t="str">
        <f>'[3]全體'!F13</f>
        <v>－</v>
      </c>
      <c r="G19" s="56" t="str">
        <f>'[3]全體'!G13</f>
        <v>－</v>
      </c>
      <c r="H19" s="55" t="str">
        <f>'[3]全體'!H13</f>
        <v>－</v>
      </c>
      <c r="I19" s="56" t="str">
        <f>'[3]全體'!I13</f>
        <v>－</v>
      </c>
      <c r="J19" s="55" t="str">
        <f>'[3]全體'!J13</f>
        <v>－</v>
      </c>
      <c r="K19" s="56" t="str">
        <f>'[3]全體'!K13</f>
        <v>－</v>
      </c>
      <c r="L19" s="57">
        <f>'[3]全體'!L13</f>
        <v>2244106</v>
      </c>
      <c r="M19" s="53">
        <f>'[3]全體'!M13</f>
        <v>2184092</v>
      </c>
      <c r="N19" s="55" t="str">
        <f>'[3]全體'!N13</f>
        <v>－</v>
      </c>
      <c r="O19" s="53">
        <f>'[3]全體'!O13</f>
        <v>60013</v>
      </c>
      <c r="P19" s="55" t="str">
        <f>'[3]全體'!P13</f>
        <v>－</v>
      </c>
      <c r="Q19" s="53">
        <f>'[3]全體'!Q13</f>
        <v>1</v>
      </c>
      <c r="R19" s="55" t="str">
        <f>'[3]全體'!R13</f>
        <v>－</v>
      </c>
      <c r="S19" s="53">
        <f>'[3]全體'!S13</f>
        <v>2244106</v>
      </c>
      <c r="T19" s="57">
        <f>'[3]全體'!T13</f>
        <v>2244106</v>
      </c>
      <c r="U19" s="56" t="str">
        <f>'[3]全體'!U13</f>
        <v>－</v>
      </c>
      <c r="V19" s="55" t="str">
        <f>'[3]全體'!V13</f>
        <v>－</v>
      </c>
      <c r="W19" s="60" t="s">
        <v>20</v>
      </c>
      <c r="X19" s="115" t="s">
        <v>14</v>
      </c>
      <c r="Z19" s="113">
        <f t="shared" si="0"/>
        <v>0</v>
      </c>
      <c r="AA19" s="114">
        <f t="shared" si="0"/>
        <v>0</v>
      </c>
      <c r="AB19" s="113">
        <f t="shared" si="1"/>
        <v>0</v>
      </c>
      <c r="AC19" s="114">
        <f t="shared" si="1"/>
        <v>0</v>
      </c>
      <c r="AD19" s="113">
        <f t="shared" si="2"/>
        <v>2244106</v>
      </c>
      <c r="AE19" s="114">
        <f t="shared" si="2"/>
        <v>2244106</v>
      </c>
      <c r="AH19" s="130"/>
      <c r="AI19" s="131"/>
      <c r="AJ19" s="126"/>
      <c r="AK19" s="138"/>
      <c r="AL19" s="130"/>
      <c r="AM19" s="131"/>
      <c r="AP19" s="130"/>
      <c r="AQ19" s="131"/>
    </row>
    <row r="20" spans="1:43" ht="28.5" customHeight="1">
      <c r="A20" s="3" t="s">
        <v>21</v>
      </c>
      <c r="B20" s="38" t="s">
        <v>106</v>
      </c>
      <c r="C20" s="56" t="str">
        <f>'[3]全體'!C14</f>
        <v>－</v>
      </c>
      <c r="D20" s="54" t="str">
        <f>'[3]全體'!D14</f>
        <v>－</v>
      </c>
      <c r="E20" s="56" t="str">
        <f>'[3]全體'!E14</f>
        <v>－</v>
      </c>
      <c r="F20" s="55" t="str">
        <f>'[3]全體'!F14</f>
        <v>－</v>
      </c>
      <c r="G20" s="56" t="str">
        <f>'[3]全體'!G14</f>
        <v>－</v>
      </c>
      <c r="H20" s="55" t="str">
        <f>'[3]全體'!H14</f>
        <v>－</v>
      </c>
      <c r="I20" s="56" t="str">
        <f>'[3]全體'!I14</f>
        <v>－</v>
      </c>
      <c r="J20" s="55" t="str">
        <f>'[3]全體'!J14</f>
        <v>－</v>
      </c>
      <c r="K20" s="56" t="str">
        <f>'[3]全體'!K14</f>
        <v>－</v>
      </c>
      <c r="L20" s="57">
        <f>'[3]全體'!L14</f>
        <v>7544710</v>
      </c>
      <c r="M20" s="53">
        <f>'[3]全體'!M14</f>
        <v>7412410</v>
      </c>
      <c r="N20" s="55" t="str">
        <f>'[3]全體'!N14</f>
        <v>－</v>
      </c>
      <c r="O20" s="56">
        <f>'[3]全體'!O14</f>
        <v>62500</v>
      </c>
      <c r="P20" s="55" t="str">
        <f>'[3]全體'!P14</f>
        <v>－</v>
      </c>
      <c r="Q20" s="53">
        <f>'[3]全體'!Q14</f>
        <v>69800</v>
      </c>
      <c r="R20" s="55" t="str">
        <f>'[3]全體'!R14</f>
        <v>－</v>
      </c>
      <c r="S20" s="53">
        <f>'[3]全體'!S14</f>
        <v>7544710</v>
      </c>
      <c r="T20" s="57">
        <f>'[3]全體'!T14</f>
        <v>7544710</v>
      </c>
      <c r="U20" s="56" t="str">
        <f>'[3]全體'!U14</f>
        <v>－</v>
      </c>
      <c r="V20" s="55" t="str">
        <f>'[3]全體'!V14</f>
        <v>－</v>
      </c>
      <c r="W20" s="60" t="s">
        <v>21</v>
      </c>
      <c r="X20" s="115" t="s">
        <v>106</v>
      </c>
      <c r="Z20" s="113">
        <f t="shared" si="0"/>
        <v>0</v>
      </c>
      <c r="AA20" s="114">
        <f t="shared" si="0"/>
        <v>0</v>
      </c>
      <c r="AB20" s="113">
        <f t="shared" si="1"/>
        <v>0</v>
      </c>
      <c r="AC20" s="114">
        <f t="shared" si="1"/>
        <v>0</v>
      </c>
      <c r="AD20" s="113">
        <f t="shared" si="2"/>
        <v>7544710</v>
      </c>
      <c r="AE20" s="114">
        <f t="shared" si="2"/>
        <v>7544710</v>
      </c>
      <c r="AH20" s="130"/>
      <c r="AI20" s="131"/>
      <c r="AJ20" s="126"/>
      <c r="AK20" s="138"/>
      <c r="AL20" s="130"/>
      <c r="AM20" s="131"/>
      <c r="AP20" s="130"/>
      <c r="AQ20" s="131"/>
    </row>
    <row r="21" spans="1:43" ht="28.5" customHeight="1">
      <c r="A21" s="3" t="s">
        <v>22</v>
      </c>
      <c r="B21" s="38" t="s">
        <v>15</v>
      </c>
      <c r="C21" s="56" t="str">
        <f>'[3]全體'!C15</f>
        <v>－</v>
      </c>
      <c r="D21" s="54" t="str">
        <f>'[3]全體'!D15</f>
        <v>－</v>
      </c>
      <c r="E21" s="56" t="str">
        <f>'[3]全體'!E15</f>
        <v>－</v>
      </c>
      <c r="F21" s="55" t="str">
        <f>'[3]全體'!F15</f>
        <v>－</v>
      </c>
      <c r="G21" s="56" t="str">
        <f>'[3]全體'!G15</f>
        <v>－</v>
      </c>
      <c r="H21" s="55" t="str">
        <f>'[3]全體'!H15</f>
        <v>－</v>
      </c>
      <c r="I21" s="56" t="str">
        <f>'[3]全體'!I15</f>
        <v>－</v>
      </c>
      <c r="J21" s="55" t="str">
        <f>'[3]全體'!J15</f>
        <v>－</v>
      </c>
      <c r="K21" s="53">
        <f>'[3]全體'!K15</f>
        <v>1222271</v>
      </c>
      <c r="L21" s="55" t="str">
        <f>'[3]全體'!L15</f>
        <v>－</v>
      </c>
      <c r="M21" s="56" t="str">
        <f>'[3]全體'!M15</f>
        <v>－</v>
      </c>
      <c r="N21" s="57">
        <f>'[3]全體'!N15</f>
        <v>1222271</v>
      </c>
      <c r="O21" s="56" t="str">
        <f>'[3]全體'!O15</f>
        <v>－</v>
      </c>
      <c r="P21" s="55" t="str">
        <f>'[3]全體'!P15</f>
        <v>－</v>
      </c>
      <c r="Q21" s="56" t="str">
        <f>'[3]全體'!Q15</f>
        <v>－</v>
      </c>
      <c r="R21" s="63" t="str">
        <f>IF('[3]全體'!R15=0,"－",'[3]全體'!R15)</f>
        <v>－</v>
      </c>
      <c r="S21" s="53">
        <f>'[3]全體'!S15</f>
        <v>1222271</v>
      </c>
      <c r="T21" s="57">
        <f>'[3]全體'!T15</f>
        <v>1222271</v>
      </c>
      <c r="U21" s="56" t="str">
        <f>'[3]全體'!U15</f>
        <v>－</v>
      </c>
      <c r="V21" s="55" t="str">
        <f>'[3]全體'!V15</f>
        <v>－</v>
      </c>
      <c r="W21" s="60" t="s">
        <v>22</v>
      </c>
      <c r="X21" s="115" t="s">
        <v>15</v>
      </c>
      <c r="Z21" s="113">
        <f t="shared" si="0"/>
        <v>0</v>
      </c>
      <c r="AA21" s="114">
        <f t="shared" si="0"/>
        <v>0</v>
      </c>
      <c r="AB21" s="113">
        <f t="shared" si="1"/>
        <v>0</v>
      </c>
      <c r="AC21" s="114">
        <f t="shared" si="1"/>
        <v>0</v>
      </c>
      <c r="AD21" s="113">
        <f t="shared" si="2"/>
        <v>1222271</v>
      </c>
      <c r="AE21" s="114">
        <f t="shared" si="2"/>
        <v>1222271</v>
      </c>
      <c r="AH21" s="130"/>
      <c r="AI21" s="131"/>
      <c r="AJ21" s="126"/>
      <c r="AK21" s="138"/>
      <c r="AL21" s="130"/>
      <c r="AM21" s="131"/>
      <c r="AP21" s="130"/>
      <c r="AQ21" s="131"/>
    </row>
    <row r="22" spans="1:43" ht="28.5" customHeight="1" thickBot="1">
      <c r="A22" s="3" t="s">
        <v>27</v>
      </c>
      <c r="B22" s="38" t="s">
        <v>16</v>
      </c>
      <c r="C22" s="56" t="str">
        <f>'[3]全體'!C16</f>
        <v>－</v>
      </c>
      <c r="D22" s="54" t="str">
        <f>'[3]全體'!D16</f>
        <v>－</v>
      </c>
      <c r="E22" s="56" t="str">
        <f>'[3]全體'!E16</f>
        <v>－</v>
      </c>
      <c r="F22" s="55" t="str">
        <f>'[3]全體'!F16</f>
        <v>－</v>
      </c>
      <c r="G22" s="56" t="str">
        <f>'[3]全體'!G16</f>
        <v>－</v>
      </c>
      <c r="H22" s="55" t="str">
        <f>'[3]全體'!H16</f>
        <v>－</v>
      </c>
      <c r="I22" s="56" t="str">
        <f>'[3]全體'!I16</f>
        <v>－</v>
      </c>
      <c r="J22" s="55" t="str">
        <f>'[3]全體'!J16</f>
        <v>－</v>
      </c>
      <c r="K22" s="109" t="str">
        <f>'[3]全體'!K16</f>
        <v>－</v>
      </c>
      <c r="L22" s="55" t="str">
        <f>'[3]全體'!L16</f>
        <v>－</v>
      </c>
      <c r="M22" s="53">
        <f>'[3]全體'!M16</f>
        <v>62126</v>
      </c>
      <c r="N22" s="57">
        <f>'[3]全體'!N16</f>
        <v>121</v>
      </c>
      <c r="O22" s="56" t="str">
        <f>'[3]全體'!O16</f>
        <v>－</v>
      </c>
      <c r="P22" s="55" t="str">
        <f>'[3]全體'!P16</f>
        <v>－</v>
      </c>
      <c r="Q22" s="53">
        <f>'[3]全體'!Q16</f>
        <v>121</v>
      </c>
      <c r="R22" s="57">
        <f>'[3]全體'!R16</f>
        <v>62126</v>
      </c>
      <c r="S22" s="53">
        <f>'[3]全體'!S16</f>
        <v>62247</v>
      </c>
      <c r="T22" s="57">
        <f>'[3]全體'!T16</f>
        <v>62247</v>
      </c>
      <c r="U22" s="56" t="str">
        <f>'[3]全體'!U16</f>
        <v>－</v>
      </c>
      <c r="V22" s="55" t="str">
        <f>'[3]全體'!V16</f>
        <v>－</v>
      </c>
      <c r="W22" s="60" t="s">
        <v>27</v>
      </c>
      <c r="X22" s="115" t="s">
        <v>16</v>
      </c>
      <c r="Z22" s="113">
        <f t="shared" si="0"/>
        <v>0</v>
      </c>
      <c r="AA22" s="114">
        <f t="shared" si="0"/>
        <v>0</v>
      </c>
      <c r="AB22" s="113">
        <f t="shared" si="1"/>
        <v>0</v>
      </c>
      <c r="AC22" s="114">
        <f t="shared" si="1"/>
        <v>0</v>
      </c>
      <c r="AD22" s="113">
        <f t="shared" si="2"/>
        <v>62247</v>
      </c>
      <c r="AE22" s="114">
        <f t="shared" si="2"/>
        <v>62247</v>
      </c>
      <c r="AH22" s="130"/>
      <c r="AI22" s="131"/>
      <c r="AJ22" s="127"/>
      <c r="AK22" s="139"/>
      <c r="AL22" s="130"/>
      <c r="AM22" s="131"/>
      <c r="AP22" s="130"/>
      <c r="AQ22" s="131"/>
    </row>
    <row r="23" spans="1:43" ht="28.5" customHeight="1">
      <c r="A23" s="3" t="s">
        <v>28</v>
      </c>
      <c r="B23" s="38" t="s">
        <v>18</v>
      </c>
      <c r="C23" s="56" t="str">
        <f>'[3]全體'!C17</f>
        <v>－</v>
      </c>
      <c r="D23" s="61">
        <f>'[3]全體'!D17</f>
        <v>13906427.013265625</v>
      </c>
      <c r="E23" s="56" t="str">
        <f>'[3]全體'!E17</f>
        <v>－</v>
      </c>
      <c r="F23" s="57">
        <f>'[3]全體'!F17</f>
        <v>9407700.441585489</v>
      </c>
      <c r="G23" s="56" t="str">
        <f>'[3]全體'!G17</f>
        <v>－</v>
      </c>
      <c r="H23" s="57">
        <f>'[3]全體'!H17</f>
        <v>611600</v>
      </c>
      <c r="I23" s="56" t="str">
        <f>'[3]全體'!I17</f>
        <v>－</v>
      </c>
      <c r="J23" s="57">
        <f>'[3]全體'!J17</f>
        <v>1376404</v>
      </c>
      <c r="K23" s="53" t="str">
        <f>'[3]全體'!K17</f>
        <v>－</v>
      </c>
      <c r="L23" s="55" t="str">
        <f>'[3]全體'!L17</f>
        <v>－</v>
      </c>
      <c r="M23" s="53">
        <f>'[3]全體'!M17</f>
        <v>27750565.339</v>
      </c>
      <c r="N23" s="57">
        <f>'[3]全體'!N17</f>
        <v>6529</v>
      </c>
      <c r="O23" s="53">
        <f>'[3]全體'!O17</f>
        <v>1563724.712252235</v>
      </c>
      <c r="P23" s="57">
        <f>'[3]全體'!P17</f>
        <v>5401.964143674546</v>
      </c>
      <c r="Q23" s="53">
        <f>'[3]全體'!Q17</f>
        <v>721426.2663590168</v>
      </c>
      <c r="R23" s="57">
        <f>'[3]全體'!R17</f>
        <v>1022947.3369272654</v>
      </c>
      <c r="S23" s="53">
        <f>'[3]全體'!S17</f>
        <v>30035716.317611255</v>
      </c>
      <c r="T23" s="57">
        <f>'[3]全體'!T17</f>
        <v>26337009.755922053</v>
      </c>
      <c r="U23" s="56" t="str">
        <f>'[3]全體'!U17</f>
        <v>－</v>
      </c>
      <c r="V23" s="57">
        <f>'[3]全體'!V17</f>
        <v>3698706.5616892027</v>
      </c>
      <c r="W23" s="60" t="s">
        <v>28</v>
      </c>
      <c r="X23" s="115" t="s">
        <v>18</v>
      </c>
      <c r="Z23" s="113">
        <f t="shared" si="0"/>
        <v>0</v>
      </c>
      <c r="AA23" s="114">
        <f t="shared" si="0"/>
        <v>10019300.441585489</v>
      </c>
      <c r="AB23" s="113">
        <f t="shared" si="1"/>
        <v>0</v>
      </c>
      <c r="AC23" s="114">
        <f t="shared" si="1"/>
        <v>25302131.454851113</v>
      </c>
      <c r="AD23" s="113">
        <f t="shared" si="2"/>
        <v>30035716.317611255</v>
      </c>
      <c r="AE23" s="114">
        <f t="shared" si="2"/>
        <v>1034878.30107094</v>
      </c>
      <c r="AG23" s="2">
        <f>IF(AA23/100='[2]表6企業'!$C27,0,1)</f>
        <v>1</v>
      </c>
      <c r="AH23" s="130"/>
      <c r="AI23" s="131">
        <f>IF(AC23/100='[2]表4非金融'!$C27,0,1)</f>
        <v>1</v>
      </c>
      <c r="AJ23" s="2">
        <f>IF(AD23/100=('[2]表8金融'!$C12+'[2]表8金融'!$C13),0,1)</f>
        <v>1</v>
      </c>
      <c r="AK23" s="2">
        <f>IF(AE23/100='[2]表8金融'!$C35,0,1)</f>
        <v>1</v>
      </c>
      <c r="AL23" s="130"/>
      <c r="AM23" s="131">
        <f>IF(D23/100='[2]表5家庭'!$C27,0,1)</f>
        <v>1</v>
      </c>
      <c r="AO23" s="2">
        <f>IF(J23/100='[2]表7.政府'!$C27,0,1)</f>
        <v>0</v>
      </c>
      <c r="AP23" s="130"/>
      <c r="AQ23" s="131">
        <f>IF(V23/100='[2]表9國外'!$C26,0,1)</f>
        <v>1</v>
      </c>
    </row>
    <row r="24" spans="1:43" ht="28.5" customHeight="1">
      <c r="A24" s="3" t="s">
        <v>29</v>
      </c>
      <c r="B24" s="38" t="s">
        <v>111</v>
      </c>
      <c r="C24" s="53">
        <f>'[3]全體'!C18</f>
        <v>323909.941219394</v>
      </c>
      <c r="D24" s="54" t="str">
        <f>'[3]全體'!D18</f>
        <v>－</v>
      </c>
      <c r="E24" s="53">
        <f>'[3]全體'!E18</f>
        <v>107809.58644426499</v>
      </c>
      <c r="F24" s="57" t="str">
        <f>'[3]全體'!F18</f>
        <v>－</v>
      </c>
      <c r="G24" s="53">
        <f>'[3]全體'!G18</f>
        <v>1480</v>
      </c>
      <c r="H24" s="55" t="str">
        <f>'[3]全體'!H18</f>
        <v>－</v>
      </c>
      <c r="I24" s="53">
        <f>'[3]全體'!I18</f>
        <v>4557.008</v>
      </c>
      <c r="J24" s="55" t="str">
        <f>'[3]全體'!J18</f>
        <v>－</v>
      </c>
      <c r="K24" s="53" t="str">
        <f>'[3]全體'!K18</f>
        <v>－</v>
      </c>
      <c r="L24" s="55" t="str">
        <f>'[3]全體'!L18</f>
        <v>－</v>
      </c>
      <c r="M24" s="53">
        <f>'[3]全體'!M18</f>
        <v>311718.52</v>
      </c>
      <c r="N24" s="57">
        <f>'[3]全體'!N18</f>
        <v>391724</v>
      </c>
      <c r="O24" s="53">
        <f>'[3]全體'!O18</f>
        <v>291387.423</v>
      </c>
      <c r="P24" s="120">
        <f>'[3]全體'!P18</f>
        <v>13500</v>
      </c>
      <c r="Q24" s="53">
        <f>'[3]全體'!Q18</f>
        <v>280028.76164107607</v>
      </c>
      <c r="R24" s="57">
        <f>'[3]全體'!R18</f>
        <v>1065602.240304735</v>
      </c>
      <c r="S24" s="53">
        <f>'[3]全體'!S18</f>
        <v>1320891.240304735</v>
      </c>
      <c r="T24" s="57">
        <f>'[3]全體'!T18</f>
        <v>1470826.240304735</v>
      </c>
      <c r="U24" s="53">
        <f>'[3]全體'!U18</f>
        <v>150068</v>
      </c>
      <c r="V24" s="120">
        <f>'[3]全體'!V18</f>
        <v>133</v>
      </c>
      <c r="W24" s="60" t="s">
        <v>29</v>
      </c>
      <c r="X24" s="115" t="s">
        <v>111</v>
      </c>
      <c r="Z24" s="113">
        <f t="shared" si="0"/>
        <v>109289.58644426499</v>
      </c>
      <c r="AA24" s="114">
        <f t="shared" si="0"/>
        <v>0</v>
      </c>
      <c r="AB24" s="113">
        <f t="shared" si="1"/>
        <v>437756.5356636589</v>
      </c>
      <c r="AC24" s="114">
        <f t="shared" si="1"/>
        <v>0</v>
      </c>
      <c r="AD24" s="113">
        <f t="shared" si="2"/>
        <v>883134.704641076</v>
      </c>
      <c r="AE24" s="114">
        <f t="shared" si="2"/>
        <v>1470826.240304735</v>
      </c>
      <c r="AF24" s="124"/>
      <c r="AG24" s="148">
        <f>IF(AA24/100='[2]表6企業'!$C29,0,1)</f>
        <v>0</v>
      </c>
      <c r="AH24" s="132"/>
      <c r="AI24" s="149">
        <f>IF(AC24/100='[2]表4非金融'!$C29,0,1)</f>
        <v>1</v>
      </c>
      <c r="AJ24" s="2">
        <f>IF(AD24/100=('[2]表8金融'!$C14),0,1)</f>
        <v>1</v>
      </c>
      <c r="AK24" s="2">
        <f>IF(AE24/100='[2]表8金融'!$C37,0,1)</f>
        <v>1</v>
      </c>
      <c r="AL24" s="132"/>
      <c r="AM24" s="131"/>
      <c r="AP24" s="130">
        <f>IF(U24/100='[2]表9國外'!$C11,0,1)</f>
        <v>0</v>
      </c>
      <c r="AQ24" s="131">
        <f>IF(V24/100='[2]表9國外'!$C28,0,1)</f>
        <v>0</v>
      </c>
    </row>
    <row r="25" spans="1:43" ht="28.5" customHeight="1">
      <c r="A25" s="3" t="s">
        <v>30</v>
      </c>
      <c r="B25" s="38" t="s">
        <v>46</v>
      </c>
      <c r="C25" s="53">
        <f>'[3]全體'!C19</f>
        <v>57670.27740601418</v>
      </c>
      <c r="D25" s="61">
        <f>'[3]全體'!D19</f>
        <v>95244.63368901683</v>
      </c>
      <c r="E25" s="53">
        <f>'[3]全體'!E19</f>
        <v>460013.89378490037</v>
      </c>
      <c r="F25" s="57">
        <f>'[3]全體'!F19</f>
        <v>924277.4398393779</v>
      </c>
      <c r="G25" s="62" t="str">
        <f>'[3]全體'!G19</f>
        <v>－</v>
      </c>
      <c r="H25" s="57">
        <f>'[3]全體'!H19</f>
        <v>181370.821</v>
      </c>
      <c r="I25" s="53">
        <f>'[3]全體'!I19</f>
        <v>354742.37547819427</v>
      </c>
      <c r="J25" s="57">
        <f>'[3]全體'!J19</f>
        <v>81355.1780642886</v>
      </c>
      <c r="K25" s="109" t="str">
        <f>'[3]全體'!K19</f>
        <v>－</v>
      </c>
      <c r="L25" s="55" t="str">
        <f>'[3]全體'!L19</f>
        <v>－</v>
      </c>
      <c r="M25" s="56" t="str">
        <f>'[3]全體'!M19</f>
        <v>－</v>
      </c>
      <c r="N25" s="57">
        <f>'[3]全體'!N19</f>
        <v>1112640.869</v>
      </c>
      <c r="O25" s="56" t="str">
        <f>'[3]全體'!O19</f>
        <v>－</v>
      </c>
      <c r="P25" s="55" t="str">
        <f>'[3]全體'!P19</f>
        <v>－</v>
      </c>
      <c r="Q25" s="56" t="str">
        <f>'[3]全體'!Q19</f>
        <v>－</v>
      </c>
      <c r="R25" s="57">
        <f>'[3]全體'!R19</f>
        <v>10684.65912533385</v>
      </c>
      <c r="S25" s="53">
        <f>'[3]全體'!S19</f>
        <v>872426.5466691088</v>
      </c>
      <c r="T25" s="57">
        <f>'[3]全體'!T19</f>
        <v>2405573.6007180167</v>
      </c>
      <c r="U25" s="53">
        <f>'[3]全體'!U19</f>
        <v>1659792</v>
      </c>
      <c r="V25" s="57">
        <f>'[3]全體'!V19</f>
        <v>126644.94595109159</v>
      </c>
      <c r="W25" s="60" t="s">
        <v>30</v>
      </c>
      <c r="X25" s="115" t="s">
        <v>46</v>
      </c>
      <c r="Z25" s="113">
        <f t="shared" si="0"/>
        <v>460013.89378490037</v>
      </c>
      <c r="AA25" s="114">
        <f t="shared" si="0"/>
        <v>1105648.260839378</v>
      </c>
      <c r="AB25" s="113">
        <f t="shared" si="1"/>
        <v>872426.5466691088</v>
      </c>
      <c r="AC25" s="114">
        <f t="shared" si="1"/>
        <v>1282248.0725926831</v>
      </c>
      <c r="AD25" s="113">
        <f t="shared" si="2"/>
        <v>0</v>
      </c>
      <c r="AE25" s="114">
        <f t="shared" si="2"/>
        <v>1123325.5281253338</v>
      </c>
      <c r="AF25" s="124"/>
      <c r="AG25" s="2">
        <f>IF(AA25/100='[2]表6企業'!$C28,0,1)</f>
        <v>1</v>
      </c>
      <c r="AH25" s="132"/>
      <c r="AI25" s="131">
        <f>IF(AC25/100='[2]表4非金融'!$C28,0,1)</f>
        <v>1</v>
      </c>
      <c r="AK25" s="2">
        <f>IF(AE25/100='[2]表8金融'!$C36,0,1)</f>
        <v>1</v>
      </c>
      <c r="AL25" s="132"/>
      <c r="AM25" s="131">
        <f>IF(D25/100='[2]表5家庭'!$C28,0,1)</f>
        <v>1</v>
      </c>
      <c r="AO25" s="2">
        <f>IF(J25/100='[2]表7.政府'!$C28,0,1)</f>
        <v>1</v>
      </c>
      <c r="AP25" s="130">
        <f>IF(U25/100='[2]表9國外'!$C10,0,1)</f>
        <v>1</v>
      </c>
      <c r="AQ25" s="131">
        <f>IF(V25/100='[2]表9國外'!$C27,0,1)</f>
        <v>1</v>
      </c>
    </row>
    <row r="26" spans="1:43" ht="28.5" customHeight="1">
      <c r="A26" s="3" t="s">
        <v>47</v>
      </c>
      <c r="B26" s="38" t="s">
        <v>49</v>
      </c>
      <c r="C26" s="53">
        <f>'[3]全體'!C20</f>
        <v>40504.38</v>
      </c>
      <c r="D26" s="54" t="str">
        <f>'[3]全體'!D20</f>
        <v>－</v>
      </c>
      <c r="E26" s="53">
        <f>'[3]全體'!E20</f>
        <v>67676.54456869185</v>
      </c>
      <c r="F26" s="57">
        <f>'[3]全體'!F20</f>
        <v>673686.8573229951</v>
      </c>
      <c r="G26" s="53">
        <f>'[3]全體'!G20</f>
        <v>730.6045184289883</v>
      </c>
      <c r="H26" s="57">
        <f>'[3]全體'!H20</f>
        <v>271348</v>
      </c>
      <c r="I26" s="56" t="str">
        <f>'[3]全體'!I20</f>
        <v>－</v>
      </c>
      <c r="J26" s="55" t="str">
        <f>'[3]全體'!J20</f>
        <v>－</v>
      </c>
      <c r="K26" s="109" t="str">
        <f>'[3]全體'!K20</f>
        <v>－</v>
      </c>
      <c r="L26" s="55" t="str">
        <f>'[3]全體'!L20</f>
        <v>－</v>
      </c>
      <c r="M26" s="53">
        <f>'[3]全體'!M20</f>
        <v>626466.1096069267</v>
      </c>
      <c r="N26" s="55" t="str">
        <f>'[3]全體'!N20</f>
        <v>－</v>
      </c>
      <c r="O26" s="53">
        <f>'[3]全體'!O20</f>
        <v>123621.94379289386</v>
      </c>
      <c r="P26" s="55" t="str">
        <f>'[3]全體'!P20</f>
        <v>－</v>
      </c>
      <c r="Q26" s="53">
        <f>'[3]全體'!Q20</f>
        <v>491146.417513059</v>
      </c>
      <c r="R26" s="57">
        <f>'[3]全體'!R20</f>
        <v>405111.1426770048</v>
      </c>
      <c r="S26" s="53">
        <f>'[3]全體'!S20</f>
        <v>1350146.0000000005</v>
      </c>
      <c r="T26" s="57">
        <f>'[3]全體'!T20</f>
        <v>1350146</v>
      </c>
      <c r="U26" s="53" t="str">
        <f>'[3]全體'!U20</f>
        <v>－</v>
      </c>
      <c r="V26" s="55" t="str">
        <f>'[3]全體'!V20</f>
        <v>－</v>
      </c>
      <c r="W26" s="60" t="s">
        <v>47</v>
      </c>
      <c r="X26" s="115" t="s">
        <v>49</v>
      </c>
      <c r="Z26" s="113">
        <f t="shared" si="0"/>
        <v>68407.14908712084</v>
      </c>
      <c r="AA26" s="114">
        <f t="shared" si="0"/>
        <v>945034.8573229951</v>
      </c>
      <c r="AB26" s="113">
        <f t="shared" si="1"/>
        <v>108911.52908712083</v>
      </c>
      <c r="AC26" s="114">
        <f t="shared" si="1"/>
        <v>945034.8573229951</v>
      </c>
      <c r="AD26" s="113">
        <f t="shared" si="2"/>
        <v>1241234.4709128796</v>
      </c>
      <c r="AE26" s="114">
        <f t="shared" si="2"/>
        <v>405111.1426770048</v>
      </c>
      <c r="AF26" s="2">
        <f>IF(Z26/100='[2]表6企業'!C12,0,1)</f>
        <v>1</v>
      </c>
      <c r="AG26" s="2">
        <f>IF(AA26/100='[2]表6企業'!$C31,0,1)</f>
        <v>1</v>
      </c>
      <c r="AH26" s="130">
        <f>IF(AB26/100='[2]表4非金融'!$C12,0,1)</f>
        <v>1</v>
      </c>
      <c r="AI26" s="131">
        <f>IF(AC26/100='[2]表4非金融'!$C31,0,1)</f>
        <v>1</v>
      </c>
      <c r="AJ26" s="2">
        <f>IF(AD26/100='[2]表8金融'!$C16,0,1)</f>
        <v>1</v>
      </c>
      <c r="AK26" s="2">
        <f>IF(AE26/100='[2]表8金融'!$C39,0,1)</f>
        <v>1</v>
      </c>
      <c r="AL26" s="130">
        <f>IF(C26/100='[2]表5家庭'!$C12,0,1)</f>
        <v>0</v>
      </c>
      <c r="AM26" s="131"/>
      <c r="AP26" s="130"/>
      <c r="AQ26" s="131"/>
    </row>
    <row r="27" spans="1:43" ht="28.5" customHeight="1">
      <c r="A27" s="3" t="s">
        <v>48</v>
      </c>
      <c r="B27" s="38" t="s">
        <v>19</v>
      </c>
      <c r="C27" s="53">
        <f>'[3]全體'!C21</f>
        <v>69044.6556</v>
      </c>
      <c r="D27" s="54" t="str">
        <f>'[3]全體'!D21</f>
        <v>－</v>
      </c>
      <c r="E27" s="53">
        <f>'[3]全體'!E21</f>
        <v>872.8411096701003</v>
      </c>
      <c r="F27" s="55" t="str">
        <f>'[3]全體'!F21</f>
        <v>－</v>
      </c>
      <c r="G27" s="53">
        <f>'[3]全體'!G21</f>
        <v>2124.3533193289586</v>
      </c>
      <c r="H27" s="55" t="str">
        <f>'[3]全體'!H21</f>
        <v>－</v>
      </c>
      <c r="I27" s="53">
        <f>'[3]全體'!I21</f>
        <v>77898.194</v>
      </c>
      <c r="J27" s="57">
        <f>'[3]全體'!J21</f>
        <v>5659398</v>
      </c>
      <c r="K27" s="109" t="str">
        <f>'[3]全體'!K21</f>
        <v>－</v>
      </c>
      <c r="L27" s="55" t="str">
        <f>'[3]全體'!L21</f>
        <v>－</v>
      </c>
      <c r="M27" s="53">
        <f>'[3]全體'!M21</f>
        <v>3168322.0571650653</v>
      </c>
      <c r="N27" s="55" t="str">
        <f>'[3]全體'!N21</f>
        <v>－</v>
      </c>
      <c r="O27" s="53">
        <f>'[3]全體'!O21</f>
        <v>2042501.7650201684</v>
      </c>
      <c r="P27" s="55" t="str">
        <f>'[3]全體'!P21</f>
        <v>－</v>
      </c>
      <c r="Q27" s="53">
        <f>'[3]全體'!Q21</f>
        <v>260846.13378576696</v>
      </c>
      <c r="R27" s="55" t="str">
        <f>'[3]全體'!R21</f>
        <v>－</v>
      </c>
      <c r="S27" s="53">
        <f>'[3]全體'!S21</f>
        <v>5621609.999999999</v>
      </c>
      <c r="T27" s="57">
        <f>'[3]全體'!T21</f>
        <v>5659398</v>
      </c>
      <c r="U27" s="53">
        <f>'[3]全體'!U21</f>
        <v>37788</v>
      </c>
      <c r="V27" s="55" t="str">
        <f>'[3]全體'!V21</f>
        <v>－</v>
      </c>
      <c r="W27" s="60" t="s">
        <v>48</v>
      </c>
      <c r="X27" s="115" t="s">
        <v>19</v>
      </c>
      <c r="Z27" s="113">
        <f t="shared" si="0"/>
        <v>2997.194428999059</v>
      </c>
      <c r="AA27" s="114">
        <f t="shared" si="0"/>
        <v>0</v>
      </c>
      <c r="AB27" s="113">
        <f t="shared" si="1"/>
        <v>149940.04402899905</v>
      </c>
      <c r="AC27" s="114">
        <f t="shared" si="1"/>
        <v>5659398</v>
      </c>
      <c r="AD27" s="113">
        <f t="shared" si="2"/>
        <v>5471669.955971</v>
      </c>
      <c r="AE27" s="114">
        <f t="shared" si="2"/>
        <v>0</v>
      </c>
      <c r="AF27" s="2">
        <f>IF(Z27/100='[2]表6企業'!C13,0,1)</f>
        <v>1</v>
      </c>
      <c r="AH27" s="130">
        <f>IF(AB27/100='[2]表4非金融'!$C13,0,1)</f>
        <v>1</v>
      </c>
      <c r="AI27" s="131">
        <f>IF(AC27/100='[2]表4非金融'!$C32,0,1)</f>
        <v>0</v>
      </c>
      <c r="AJ27" s="2">
        <f>IF(AD27/100='[2]表8金融'!$C17,0,1)</f>
        <v>1</v>
      </c>
      <c r="AL27" s="130">
        <f>IF(C27/100='[2]表5家庭'!$C13,0,1)</f>
        <v>1</v>
      </c>
      <c r="AM27" s="131"/>
      <c r="AN27" s="2">
        <f>IF(I27/100='[2]表7.政府'!$C13,0,1)</f>
        <v>0</v>
      </c>
      <c r="AO27" s="2">
        <f>IF(J27/100='[2]表7.政府'!$C32,0,1)</f>
        <v>0</v>
      </c>
      <c r="AP27" s="130">
        <f>IF(U27/100='[2]表9國外'!$C14,0,1)</f>
        <v>1</v>
      </c>
      <c r="AQ27" s="131"/>
    </row>
    <row r="28" spans="1:43" ht="28.5" customHeight="1">
      <c r="A28" s="3" t="s">
        <v>31</v>
      </c>
      <c r="B28" s="38" t="s">
        <v>50</v>
      </c>
      <c r="C28" s="53">
        <f>'[3]全體'!C22</f>
        <v>132277.53</v>
      </c>
      <c r="D28" s="54" t="str">
        <f>'[3]全體'!D22</f>
        <v>－</v>
      </c>
      <c r="E28" s="53">
        <f>'[3]全體'!E22</f>
        <v>22111.1329757937</v>
      </c>
      <c r="F28" s="57">
        <f>'[3]全體'!F22</f>
        <v>1153943.1383428858</v>
      </c>
      <c r="G28" s="53">
        <f>'[3]全體'!G22</f>
        <v>17231.77182995001</v>
      </c>
      <c r="H28" s="57">
        <f>'[3]全體'!H22</f>
        <v>599820</v>
      </c>
      <c r="I28" s="109">
        <f>'[3]全體'!I22</f>
        <v>10000</v>
      </c>
      <c r="J28" s="55" t="str">
        <f>'[3]全體'!J22</f>
        <v>－</v>
      </c>
      <c r="K28" s="109" t="str">
        <f>'[3]全體'!K22</f>
        <v>－</v>
      </c>
      <c r="L28" s="55" t="str">
        <f>'[3]全體'!L22</f>
        <v>－</v>
      </c>
      <c r="M28" s="53">
        <f>'[3]全體'!M22</f>
        <v>769849.4334036239</v>
      </c>
      <c r="N28" s="55" t="str">
        <f>'[3]全體'!N22</f>
        <v>－</v>
      </c>
      <c r="O28" s="53">
        <f>'[3]全體'!O22</f>
        <v>596620.8299373775</v>
      </c>
      <c r="P28" s="55">
        <f>'[3]全體'!P22</f>
        <v>10950</v>
      </c>
      <c r="Q28" s="53">
        <f>'[3]全體'!Q22</f>
        <v>445031.3018532549</v>
      </c>
      <c r="R28" s="57">
        <f>'[3]全體'!R22</f>
        <v>239491.86165711435</v>
      </c>
      <c r="S28" s="53">
        <f>'[3]全體'!S22</f>
        <v>1993122</v>
      </c>
      <c r="T28" s="57">
        <f>'[3]全體'!T22</f>
        <v>2004205</v>
      </c>
      <c r="U28" s="53">
        <f>'[3]全體'!U22</f>
        <v>11083</v>
      </c>
      <c r="V28" s="55" t="str">
        <f>'[3]全體'!V22</f>
        <v>－</v>
      </c>
      <c r="W28" s="60" t="s">
        <v>31</v>
      </c>
      <c r="X28" s="115" t="s">
        <v>50</v>
      </c>
      <c r="Z28" s="113">
        <f t="shared" si="0"/>
        <v>39342.9048057437</v>
      </c>
      <c r="AA28" s="114">
        <f t="shared" si="0"/>
        <v>1753763.1383428858</v>
      </c>
      <c r="AB28" s="113">
        <f t="shared" si="1"/>
        <v>181620.43480574372</v>
      </c>
      <c r="AC28" s="114">
        <f t="shared" si="1"/>
        <v>1753763.1383428858</v>
      </c>
      <c r="AD28" s="113">
        <f t="shared" si="2"/>
        <v>1811501.5651942561</v>
      </c>
      <c r="AE28" s="114">
        <f t="shared" si="2"/>
        <v>250441.86165711435</v>
      </c>
      <c r="AF28" s="2">
        <f>IF(Z28/100='[2]表6企業'!C14,0,1)</f>
        <v>1</v>
      </c>
      <c r="AG28" s="2">
        <f>IF(AA28/100='[2]表6企業'!$C33,0,1)</f>
        <v>1</v>
      </c>
      <c r="AH28" s="130">
        <f>IF(AB28/100='[2]表4非金融'!$C14,0,1)</f>
        <v>1</v>
      </c>
      <c r="AI28" s="131">
        <f>IF(AC28/100='[2]表4非金融'!$C33,0,1)</f>
        <v>1</v>
      </c>
      <c r="AJ28" s="2">
        <f>IF(AD28/100='[2]表8金融'!$C18,0,1)</f>
        <v>1</v>
      </c>
      <c r="AK28" s="2">
        <f>IF(AE28/100='[2]表8金融'!$C40,0,1)</f>
        <v>1</v>
      </c>
      <c r="AL28" s="130">
        <f>IF(C28/100='[2]表5家庭'!$C14,0,1)</f>
        <v>0</v>
      </c>
      <c r="AM28" s="131"/>
      <c r="AN28" s="2">
        <f>IF(I28/100='[2]表7.政府'!$C14,0,1)</f>
        <v>0</v>
      </c>
      <c r="AP28" s="130">
        <f>IF(U28/100='[2]表9國外'!$C15,0,1)</f>
        <v>1</v>
      </c>
      <c r="AQ28" s="131"/>
    </row>
    <row r="29" spans="1:43" ht="28.5" customHeight="1">
      <c r="A29" s="3" t="s">
        <v>32</v>
      </c>
      <c r="B29" s="38" t="s">
        <v>17</v>
      </c>
      <c r="C29" s="53">
        <f>'[3]全體'!C23</f>
        <v>52776.33194875438</v>
      </c>
      <c r="D29" s="54" t="str">
        <f>'[3]全體'!D23</f>
        <v>－</v>
      </c>
      <c r="E29" s="53">
        <f>'[3]全體'!E23</f>
        <v>9575.54314398999</v>
      </c>
      <c r="F29" s="55" t="str">
        <f>'[3]全體'!F23</f>
        <v>－</v>
      </c>
      <c r="G29" s="53">
        <f>'[3]全體'!G23</f>
        <v>14598</v>
      </c>
      <c r="H29" s="55" t="str">
        <f>'[3]全體'!H23</f>
        <v>－</v>
      </c>
      <c r="I29" s="109">
        <f>'[3]全體'!I23</f>
        <v>5000</v>
      </c>
      <c r="J29" s="55" t="str">
        <f>'[3]全體'!J23</f>
        <v>－</v>
      </c>
      <c r="K29" s="109" t="str">
        <f>'[3]全體'!K23</f>
        <v>－</v>
      </c>
      <c r="L29" s="55" t="str">
        <f>'[3]全體'!L23</f>
        <v>－</v>
      </c>
      <c r="M29" s="53">
        <f>'[3]全體'!M23</f>
        <v>84380.72099999999</v>
      </c>
      <c r="N29" s="57">
        <f>'[3]全體'!N23</f>
        <v>1285880</v>
      </c>
      <c r="O29" s="53">
        <f>'[3]全體'!O23</f>
        <v>1008054.3791333269</v>
      </c>
      <c r="P29" s="55" t="str">
        <f>'[3]全體'!P23</f>
        <v>－</v>
      </c>
      <c r="Q29" s="53">
        <f>'[3]全體'!Q23</f>
        <v>81600.02477392877</v>
      </c>
      <c r="R29" s="55" t="str">
        <f>'[3]全體'!R23</f>
        <v>－</v>
      </c>
      <c r="S29" s="53">
        <f>'[3]全體'!S23</f>
        <v>1255985</v>
      </c>
      <c r="T29" s="57">
        <f>'[3]全體'!T23</f>
        <v>1285880</v>
      </c>
      <c r="U29" s="53">
        <f>'[3]全體'!U23</f>
        <v>29895</v>
      </c>
      <c r="V29" s="55" t="str">
        <f>'[3]全體'!V23</f>
        <v>－</v>
      </c>
      <c r="W29" s="60" t="s">
        <v>32</v>
      </c>
      <c r="X29" s="115" t="s">
        <v>17</v>
      </c>
      <c r="Z29" s="113">
        <f t="shared" si="0"/>
        <v>24173.54314398999</v>
      </c>
      <c r="AA29" s="114">
        <f t="shared" si="0"/>
        <v>0</v>
      </c>
      <c r="AB29" s="113">
        <f t="shared" si="1"/>
        <v>81949.87509274436</v>
      </c>
      <c r="AC29" s="114">
        <f t="shared" si="1"/>
        <v>0</v>
      </c>
      <c r="AD29" s="113">
        <f t="shared" si="2"/>
        <v>1174035.1249072556</v>
      </c>
      <c r="AE29" s="114">
        <f t="shared" si="2"/>
        <v>1285880</v>
      </c>
      <c r="AF29" s="2">
        <f>IF(Z29/100='[2]表6企業'!C15,0,1)</f>
        <v>1</v>
      </c>
      <c r="AH29" s="130">
        <f>IF(AB29/100='[2]表4非金融'!$C15,0,1)</f>
        <v>1</v>
      </c>
      <c r="AI29" s="131"/>
      <c r="AJ29" s="2">
        <f>IF(AD29/100='[2]表8金融'!$C19,0,1)</f>
        <v>1</v>
      </c>
      <c r="AK29" s="2">
        <f>IF(AE29/100='[2]表8金融'!$C41,0,1)</f>
        <v>0</v>
      </c>
      <c r="AL29" s="130">
        <f>IF(C29/100='[2]表5家庭'!$C15,0,1)</f>
        <v>1</v>
      </c>
      <c r="AM29" s="131"/>
      <c r="AN29" s="2">
        <f>IF(I29/100='[2]表7.政府'!$C15,0,1)</f>
        <v>0</v>
      </c>
      <c r="AP29" s="130">
        <f>IF(U29/100='[2]表9國外'!$C16,0,1)</f>
        <v>1</v>
      </c>
      <c r="AQ29" s="131"/>
    </row>
    <row r="30" spans="1:43" ht="28.5" customHeight="1">
      <c r="A30" s="3" t="s">
        <v>33</v>
      </c>
      <c r="B30" s="38" t="s">
        <v>45</v>
      </c>
      <c r="C30" s="53">
        <f>'[3]全體'!C24</f>
        <v>1104918.7697966853</v>
      </c>
      <c r="D30" s="54" t="str">
        <f>'[3]全體'!D24</f>
        <v>－</v>
      </c>
      <c r="E30" s="53">
        <f>'[3]全體'!E24</f>
        <v>435772.418873049</v>
      </c>
      <c r="F30" s="55" t="str">
        <f>'[3]全體'!F24</f>
        <v>－</v>
      </c>
      <c r="G30" s="53">
        <f>'[3]全體'!G24</f>
        <v>13810.862360208916</v>
      </c>
      <c r="H30" s="55" t="str">
        <f>'[3]全體'!H24</f>
        <v>－</v>
      </c>
      <c r="I30" s="53">
        <f>'[3]全體'!I24</f>
        <v>21059.244800935954</v>
      </c>
      <c r="J30" s="55" t="str">
        <f>'[3]全體'!J24</f>
        <v>－</v>
      </c>
      <c r="K30" s="109" t="str">
        <f>'[3]全體'!K24</f>
        <v>－</v>
      </c>
      <c r="L30" s="55" t="str">
        <f>'[3]全體'!L24</f>
        <v>－</v>
      </c>
      <c r="M30" s="53">
        <f>'[3]全體'!M24</f>
        <v>36514.64557127337</v>
      </c>
      <c r="N30" s="57">
        <f>'[3]全體'!N24</f>
        <v>266.01699999999994</v>
      </c>
      <c r="O30" s="53">
        <f>'[3]全體'!O24</f>
        <v>500948.36765773874</v>
      </c>
      <c r="P30" s="55" t="str">
        <f>'[3]全體'!P24</f>
        <v>－</v>
      </c>
      <c r="Q30" s="53">
        <f>'[3]全體'!Q24</f>
        <v>98663.56805393817</v>
      </c>
      <c r="R30" s="57">
        <f>'[3]全體'!R24</f>
        <v>2216888</v>
      </c>
      <c r="S30" s="53">
        <f>'[3]全體'!S24</f>
        <v>2211687.8771138294</v>
      </c>
      <c r="T30" s="57">
        <f>'[3]全體'!T24</f>
        <v>2217154.017</v>
      </c>
      <c r="U30" s="53">
        <f>'[3]全體'!U24</f>
        <v>5466.139886170059</v>
      </c>
      <c r="V30" s="55" t="str">
        <f>'[3]全體'!V24</f>
        <v>－</v>
      </c>
      <c r="W30" s="60" t="s">
        <v>33</v>
      </c>
      <c r="X30" s="115" t="s">
        <v>45</v>
      </c>
      <c r="Z30" s="113">
        <f t="shared" si="0"/>
        <v>449583.28123325796</v>
      </c>
      <c r="AA30" s="114">
        <f t="shared" si="0"/>
        <v>0</v>
      </c>
      <c r="AB30" s="113">
        <f t="shared" si="1"/>
        <v>1575561.2958308794</v>
      </c>
      <c r="AC30" s="114">
        <f t="shared" si="1"/>
        <v>0</v>
      </c>
      <c r="AD30" s="113">
        <f t="shared" si="2"/>
        <v>636126.5812829504</v>
      </c>
      <c r="AE30" s="114">
        <f t="shared" si="2"/>
        <v>2217154.017</v>
      </c>
      <c r="AF30" s="2">
        <f>IF(Z30/100='[2]表6企業'!C16,0,1)</f>
        <v>1</v>
      </c>
      <c r="AH30" s="130">
        <f>IF(AB30/100='[2]表4非金融'!$C16,0,1)</f>
        <v>1</v>
      </c>
      <c r="AI30" s="131"/>
      <c r="AJ30" s="2">
        <f>IF(AD30/100='[2]表8金融'!$C20,0,1)</f>
        <v>1</v>
      </c>
      <c r="AK30" s="2">
        <f>IF(AE30/100='[2]表8金融'!$C42,0,1)</f>
        <v>0</v>
      </c>
      <c r="AL30" s="130">
        <f>IF(C30/100='[2]表5家庭'!$C16,0,1)</f>
        <v>1</v>
      </c>
      <c r="AM30" s="131"/>
      <c r="AN30" s="2">
        <f>IF(I30/100='[2]表7.政府'!$C16,0,1)</f>
        <v>1</v>
      </c>
      <c r="AP30" s="130">
        <f>IF(U30/100='[2]表9國外'!$C17,0,1)</f>
        <v>1</v>
      </c>
      <c r="AQ30" s="131"/>
    </row>
    <row r="31" spans="1:43" ht="28.5" customHeight="1">
      <c r="A31" s="3" t="s">
        <v>34</v>
      </c>
      <c r="B31" s="38" t="s">
        <v>51</v>
      </c>
      <c r="C31" s="53">
        <f>'[3]全體'!C25</f>
        <v>8204234.372728221</v>
      </c>
      <c r="D31" s="54" t="str">
        <f>'[3]全體'!D25</f>
        <v>－</v>
      </c>
      <c r="E31" s="53">
        <f>'[3]全體'!E25</f>
        <v>3304370.6585993795</v>
      </c>
      <c r="F31" s="57">
        <f>'[3]全體'!F25</f>
        <v>23071364</v>
      </c>
      <c r="G31" s="109">
        <f>'[3]全體'!G25</f>
        <v>33371.715</v>
      </c>
      <c r="H31" s="57" t="str">
        <f>'[3]全體'!H25</f>
        <v>－</v>
      </c>
      <c r="I31" s="53">
        <f>'[3]全體'!I25</f>
        <v>710011.3508927105</v>
      </c>
      <c r="J31" s="55" t="str">
        <f>'[3]全體'!J25</f>
        <v>－</v>
      </c>
      <c r="K31" s="109" t="str">
        <f>'[3]全體'!K25</f>
        <v>－</v>
      </c>
      <c r="L31" s="55" t="str">
        <f>'[3]全體'!L25</f>
        <v>－</v>
      </c>
      <c r="M31" s="53">
        <f>'[3]全體'!M25</f>
        <v>267357.5780916743</v>
      </c>
      <c r="N31" s="57">
        <f>'[3]全體'!N25</f>
        <v>382368</v>
      </c>
      <c r="O31" s="53">
        <f>'[3]全體'!O25</f>
        <v>1495873.8663295999</v>
      </c>
      <c r="P31" s="57">
        <f>'[3]全體'!P25</f>
        <v>143989</v>
      </c>
      <c r="Q31" s="53">
        <f>'[3]全體'!Q25</f>
        <v>3065687.458358413</v>
      </c>
      <c r="R31" s="57">
        <f>'[3]全體'!R25</f>
        <v>2924113</v>
      </c>
      <c r="S31" s="53">
        <f>'[3]全體'!S25</f>
        <v>17080907</v>
      </c>
      <c r="T31" s="57">
        <f>'[3]全體'!T25</f>
        <v>26521834</v>
      </c>
      <c r="U31" s="53">
        <f>'[3]全體'!U25</f>
        <v>9440927</v>
      </c>
      <c r="V31" s="55" t="str">
        <f>'[3]全體'!V25</f>
        <v>－</v>
      </c>
      <c r="W31" s="60" t="s">
        <v>34</v>
      </c>
      <c r="X31" s="115" t="s">
        <v>51</v>
      </c>
      <c r="Z31" s="113">
        <f t="shared" si="0"/>
        <v>3337742.3735993793</v>
      </c>
      <c r="AA31" s="114">
        <f t="shared" si="0"/>
        <v>23071364</v>
      </c>
      <c r="AB31" s="113">
        <f t="shared" si="1"/>
        <v>12251988.097220313</v>
      </c>
      <c r="AC31" s="114">
        <f t="shared" si="1"/>
        <v>23071364</v>
      </c>
      <c r="AD31" s="113">
        <f t="shared" si="2"/>
        <v>4828918.902779687</v>
      </c>
      <c r="AE31" s="114">
        <f t="shared" si="2"/>
        <v>3450470</v>
      </c>
      <c r="AF31" s="2">
        <f>IF(Z31/100='[2]表6企業'!C17,0,1)</f>
        <v>1</v>
      </c>
      <c r="AG31" s="2">
        <f>IF(AA31/100='[2]表6企業'!$C34,0,1)</f>
        <v>0</v>
      </c>
      <c r="AH31" s="130">
        <f>IF(AB31/100='[2]表4非金融'!$C17,0,1)</f>
        <v>1</v>
      </c>
      <c r="AI31" s="131">
        <f>IF(AC31/100='[2]表4非金融'!$C34,0,1)</f>
        <v>0</v>
      </c>
      <c r="AJ31" s="2">
        <f>IF(AD31/100='[2]表8金融'!$C21,0,1)</f>
        <v>1</v>
      </c>
      <c r="AK31" s="2">
        <f>IF(AE31/100='[2]表8金融'!$C43,0,1)</f>
        <v>0</v>
      </c>
      <c r="AL31" s="130">
        <f>IF(C31/100='[2]表5家庭'!$C17,0,1)</f>
        <v>1</v>
      </c>
      <c r="AM31" s="131"/>
      <c r="AN31" s="2">
        <f>IF(I31/100='[2]表7.政府'!$C17,0,1)</f>
        <v>1</v>
      </c>
      <c r="AP31" s="130">
        <f>IF(U31/100='[2]表9國外'!$C18,0,1)</f>
        <v>0</v>
      </c>
      <c r="AQ31" s="131"/>
    </row>
    <row r="32" spans="1:43" ht="28.5" customHeight="1" thickBot="1">
      <c r="A32" s="3" t="s">
        <v>35</v>
      </c>
      <c r="B32" s="38" t="s">
        <v>52</v>
      </c>
      <c r="C32" s="53">
        <f>'[3]全體'!C26</f>
        <v>7934680.497466775</v>
      </c>
      <c r="D32" s="54" t="str">
        <f>'[3]全體'!D26</f>
        <v>－</v>
      </c>
      <c r="E32" s="53">
        <f>'[3]全體'!E26</f>
        <v>3568596.4021838657</v>
      </c>
      <c r="F32" s="57">
        <f>'[3]全體'!F26</f>
        <v>9773589.58812191</v>
      </c>
      <c r="G32" s="53">
        <f>'[3]全體'!G26</f>
        <v>14552.586</v>
      </c>
      <c r="H32" s="57">
        <f>'[3]全體'!H26</f>
        <v>1821658.9500000002</v>
      </c>
      <c r="I32" s="53">
        <f>'[3]全體'!I26</f>
        <v>3172746.006176443</v>
      </c>
      <c r="J32" s="55" t="str">
        <f>'[3]全體'!J26</f>
        <v>－</v>
      </c>
      <c r="K32" s="53">
        <f>'[3]全體'!K26</f>
        <v>25647</v>
      </c>
      <c r="L32" s="57">
        <f>'[3]全體'!L26</f>
        <v>927131</v>
      </c>
      <c r="M32" s="53">
        <f>'[3]全體'!M26</f>
        <v>152801.66982629625</v>
      </c>
      <c r="N32" s="57">
        <f>'[3]全體'!N26</f>
        <v>3050141</v>
      </c>
      <c r="O32" s="53">
        <f>'[3]全體'!O26</f>
        <v>76117.38329746075</v>
      </c>
      <c r="P32" s="57">
        <f>'[3]全體'!P26</f>
        <v>1020927.6000667366</v>
      </c>
      <c r="Q32" s="53">
        <f>'[3]全體'!Q26</f>
        <v>4188869.382511807</v>
      </c>
      <c r="R32" s="57">
        <f>'[3]全體'!R26</f>
        <v>4026310.789273998</v>
      </c>
      <c r="S32" s="53">
        <f>'[3]全體'!S26</f>
        <v>19134010.927462645</v>
      </c>
      <c r="T32" s="57">
        <f>'[3]全體'!T26</f>
        <v>20619758.927462645</v>
      </c>
      <c r="U32" s="53">
        <f>'[3]全體'!U26</f>
        <v>1485748</v>
      </c>
      <c r="V32" s="55" t="str">
        <f>'[3]全體'!V26</f>
        <v>－</v>
      </c>
      <c r="W32" s="60" t="s">
        <v>35</v>
      </c>
      <c r="X32" s="115" t="s">
        <v>52</v>
      </c>
      <c r="Z32" s="113">
        <f t="shared" si="0"/>
        <v>3583148.988183866</v>
      </c>
      <c r="AA32" s="114">
        <f t="shared" si="0"/>
        <v>11595248.538121909</v>
      </c>
      <c r="AB32" s="113">
        <f t="shared" si="1"/>
        <v>14690575.491827082</v>
      </c>
      <c r="AC32" s="114">
        <f t="shared" si="1"/>
        <v>11595248.538121909</v>
      </c>
      <c r="AD32" s="113">
        <f t="shared" si="2"/>
        <v>4443435.435635564</v>
      </c>
      <c r="AE32" s="114">
        <f t="shared" si="2"/>
        <v>9024510.389340734</v>
      </c>
      <c r="AF32" s="2">
        <f>IF(Z32/100='[2]表6企業'!C18,0,1)</f>
        <v>1</v>
      </c>
      <c r="AG32" s="2">
        <f>IF(AA32/100='[2]表6企業'!$C35,0,1)</f>
        <v>1</v>
      </c>
      <c r="AH32" s="130">
        <f>IF(AB32/100='[2]表4非金融'!$C18,0,1)</f>
        <v>1</v>
      </c>
      <c r="AI32" s="131">
        <f>IF(AC32/100='[2]表4非金融'!$C35,0,1)</f>
        <v>1</v>
      </c>
      <c r="AJ32" s="2">
        <f>IF(AD32/100='[2]表8金融'!$C22,0,1)</f>
        <v>1</v>
      </c>
      <c r="AK32" s="2">
        <f>IF(AE32/100='[2]表8金融'!$C44,0,1)</f>
        <v>1</v>
      </c>
      <c r="AL32" s="130">
        <f>IF(C32/100='[2]表5家庭'!$C18,0,1)</f>
        <v>1</v>
      </c>
      <c r="AM32" s="131"/>
      <c r="AN32" s="2">
        <f>IF(I32/100='[2]表7.政府'!$C18,0,1)</f>
        <v>1</v>
      </c>
      <c r="AP32" s="130">
        <f>IF(U32/100='[2]表9國外'!$C19,0,1)</f>
        <v>1</v>
      </c>
      <c r="AQ32" s="131"/>
    </row>
    <row r="33" spans="1:43" ht="28.5" customHeight="1">
      <c r="A33" s="3" t="s">
        <v>36</v>
      </c>
      <c r="B33" s="38" t="s">
        <v>11</v>
      </c>
      <c r="C33" s="53">
        <f>'[3]全體'!C27</f>
        <v>17178532</v>
      </c>
      <c r="D33" s="54" t="str">
        <f>'[3]全體'!D27</f>
        <v>－</v>
      </c>
      <c r="E33" s="56" t="str">
        <f>'[3]全體'!E27</f>
        <v>－</v>
      </c>
      <c r="F33" s="55" t="str">
        <f>'[3]全體'!F27</f>
        <v>－</v>
      </c>
      <c r="G33" s="56" t="str">
        <f>'[3]全體'!G27</f>
        <v>－</v>
      </c>
      <c r="H33" s="55" t="str">
        <f>'[3]全體'!H27</f>
        <v>－</v>
      </c>
      <c r="I33" s="56" t="str">
        <f>'[3]全體'!I27</f>
        <v>－</v>
      </c>
      <c r="J33" s="55" t="str">
        <f>'[3]全體'!J27</f>
        <v>－</v>
      </c>
      <c r="K33" s="56" t="str">
        <f>'[3]全體'!K27</f>
        <v>－</v>
      </c>
      <c r="L33" s="55" t="str">
        <f>'[3]全體'!L27</f>
        <v>－</v>
      </c>
      <c r="M33" s="56" t="str">
        <f>'[3]全體'!M27</f>
        <v>－</v>
      </c>
      <c r="N33" s="55" t="str">
        <f>'[3]全體'!N27</f>
        <v>－</v>
      </c>
      <c r="O33" s="56" t="str">
        <f>'[3]全體'!O27</f>
        <v>－</v>
      </c>
      <c r="P33" s="57">
        <f>'[3]全體'!P27</f>
        <v>17178532</v>
      </c>
      <c r="Q33" s="56" t="str">
        <f>'[3]全體'!Q27</f>
        <v>－</v>
      </c>
      <c r="R33" s="55" t="str">
        <f>'[3]全體'!R27</f>
        <v>－</v>
      </c>
      <c r="S33" s="53">
        <f>'[3]全體'!S27</f>
        <v>17178532</v>
      </c>
      <c r="T33" s="57">
        <f>'[3]全體'!T27</f>
        <v>17178532</v>
      </c>
      <c r="U33" s="56" t="str">
        <f>'[3]全體'!U27</f>
        <v>－</v>
      </c>
      <c r="V33" s="55" t="str">
        <f>'[3]全體'!V27</f>
        <v>－</v>
      </c>
      <c r="W33" s="60" t="s">
        <v>36</v>
      </c>
      <c r="X33" s="115" t="s">
        <v>11</v>
      </c>
      <c r="Z33" s="113">
        <f t="shared" si="0"/>
        <v>0</v>
      </c>
      <c r="AA33" s="114">
        <f t="shared" si="0"/>
        <v>0</v>
      </c>
      <c r="AB33" s="113">
        <f t="shared" si="1"/>
        <v>17178532</v>
      </c>
      <c r="AC33" s="114">
        <f t="shared" si="1"/>
        <v>0</v>
      </c>
      <c r="AD33" s="113">
        <f t="shared" si="2"/>
        <v>0</v>
      </c>
      <c r="AE33" s="114">
        <f t="shared" si="2"/>
        <v>17178532</v>
      </c>
      <c r="AH33" s="133">
        <f>IF((AB33+AB34)/100='[2]表4非金融'!$C22,0,1)</f>
        <v>1</v>
      </c>
      <c r="AI33" s="131"/>
      <c r="AK33" s="140">
        <f>IF((AE33+AE34)/100='[2]表8金融'!$C47,0,1)</f>
        <v>1</v>
      </c>
      <c r="AL33" s="133">
        <f>IF((C33+C34)/100='[2]表5家庭'!$C22,0,1)</f>
        <v>1</v>
      </c>
      <c r="AM33" s="131"/>
      <c r="AP33" s="130"/>
      <c r="AQ33" s="131"/>
    </row>
    <row r="34" spans="1:43" ht="28.5" customHeight="1" thickBot="1">
      <c r="A34" s="3" t="s">
        <v>37</v>
      </c>
      <c r="B34" s="38" t="s">
        <v>53</v>
      </c>
      <c r="C34" s="53">
        <f>'[3]全體'!C28</f>
        <v>2827076</v>
      </c>
      <c r="D34" s="54" t="str">
        <f>'[3]全體'!D28</f>
        <v>－</v>
      </c>
      <c r="E34" s="56" t="str">
        <f>'[3]全體'!E28</f>
        <v>－</v>
      </c>
      <c r="F34" s="55" t="str">
        <f>'[3]全體'!F28</f>
        <v>－</v>
      </c>
      <c r="G34" s="56" t="str">
        <f>'[3]全體'!G28</f>
        <v>－</v>
      </c>
      <c r="H34" s="55" t="str">
        <f>'[3]全體'!H28</f>
        <v>－</v>
      </c>
      <c r="I34" s="56" t="str">
        <f>'[3]全體'!I28</f>
        <v>－</v>
      </c>
      <c r="J34" s="55" t="str">
        <f>'[3]全體'!J28</f>
        <v>－</v>
      </c>
      <c r="K34" s="56" t="str">
        <f>'[3]全體'!K28</f>
        <v>－</v>
      </c>
      <c r="L34" s="55" t="str">
        <f>'[3]全體'!L28</f>
        <v>－</v>
      </c>
      <c r="M34" s="56" t="str">
        <f>'[3]全體'!M28</f>
        <v>－</v>
      </c>
      <c r="N34" s="55" t="str">
        <f>'[3]全體'!N28</f>
        <v>－</v>
      </c>
      <c r="O34" s="56" t="str">
        <f>'[3]全體'!O28</f>
        <v>－</v>
      </c>
      <c r="P34" s="57">
        <f>'[3]全體'!P28</f>
        <v>2827076</v>
      </c>
      <c r="Q34" s="56" t="str">
        <f>'[3]全體'!Q28</f>
        <v>－</v>
      </c>
      <c r="R34" s="55" t="str">
        <f>'[3]全體'!R28</f>
        <v>－</v>
      </c>
      <c r="S34" s="53">
        <f>'[3]全體'!S28</f>
        <v>2827076</v>
      </c>
      <c r="T34" s="57">
        <f>'[3]全體'!T28</f>
        <v>2827076</v>
      </c>
      <c r="U34" s="56" t="str">
        <f>'[3]全體'!U28</f>
        <v>－</v>
      </c>
      <c r="V34" s="55" t="str">
        <f>'[3]全體'!V28</f>
        <v>－</v>
      </c>
      <c r="W34" s="60" t="s">
        <v>37</v>
      </c>
      <c r="X34" s="115" t="s">
        <v>53</v>
      </c>
      <c r="Z34" s="113">
        <f t="shared" si="0"/>
        <v>0</v>
      </c>
      <c r="AA34" s="114">
        <f t="shared" si="0"/>
        <v>0</v>
      </c>
      <c r="AB34" s="113">
        <f t="shared" si="1"/>
        <v>2827076</v>
      </c>
      <c r="AC34" s="114">
        <f t="shared" si="1"/>
        <v>0</v>
      </c>
      <c r="AD34" s="113">
        <f t="shared" si="2"/>
        <v>0</v>
      </c>
      <c r="AE34" s="114">
        <f t="shared" si="2"/>
        <v>2827076</v>
      </c>
      <c r="AH34" s="134"/>
      <c r="AI34" s="131"/>
      <c r="AK34" s="141"/>
      <c r="AL34" s="134"/>
      <c r="AM34" s="131"/>
      <c r="AP34" s="130"/>
      <c r="AQ34" s="131"/>
    </row>
    <row r="35" spans="1:43" ht="28.5" customHeight="1">
      <c r="A35" s="3" t="s">
        <v>38</v>
      </c>
      <c r="B35" s="38" t="s">
        <v>92</v>
      </c>
      <c r="C35" s="53">
        <f>'[3]全體'!C29</f>
        <v>3214678.0012977044</v>
      </c>
      <c r="D35" s="61">
        <f>'[3]全體'!D29</f>
        <v>422366.3784647192</v>
      </c>
      <c r="E35" s="53">
        <f>'[3]全體'!E29</f>
        <v>9835702.760517381</v>
      </c>
      <c r="F35" s="57">
        <f>'[3]全體'!F29</f>
        <v>11600469.468377229</v>
      </c>
      <c r="G35" s="53">
        <f>'[3]全體'!G29</f>
        <v>137365</v>
      </c>
      <c r="H35" s="57">
        <f>'[3]全體'!H29</f>
        <v>313810</v>
      </c>
      <c r="I35" s="56" t="str">
        <f>'[3]全體'!I29</f>
        <v>－</v>
      </c>
      <c r="J35" s="55" t="str">
        <f>'[3]全體'!J29</f>
        <v>－</v>
      </c>
      <c r="K35" s="56" t="str">
        <f>'[3]全體'!K29</f>
        <v>－</v>
      </c>
      <c r="L35" s="55" t="str">
        <f>'[3]全體'!L29</f>
        <v>－</v>
      </c>
      <c r="M35" s="56" t="str">
        <f>'[3]全體'!M29</f>
        <v>－</v>
      </c>
      <c r="N35" s="55" t="str">
        <f>'[3]全體'!N29</f>
        <v>－</v>
      </c>
      <c r="O35" s="56" t="str">
        <f>'[3]全體'!O29</f>
        <v>－</v>
      </c>
      <c r="P35" s="55" t="str">
        <f>'[3]全體'!P29</f>
        <v>－</v>
      </c>
      <c r="Q35" s="56" t="str">
        <f>'[3]全體'!Q29</f>
        <v>－</v>
      </c>
      <c r="R35" s="55" t="str">
        <f>'[3]全體'!R29</f>
        <v>－</v>
      </c>
      <c r="S35" s="53">
        <f>'[3]全體'!S29</f>
        <v>13187745.761815086</v>
      </c>
      <c r="T35" s="57">
        <f>'[3]全體'!T29</f>
        <v>12336645.846841948</v>
      </c>
      <c r="U35" s="53">
        <f>'[3]全體'!U29</f>
        <v>3563191.877232869</v>
      </c>
      <c r="V35" s="57">
        <f>'[3]全體'!V29</f>
        <v>4414291.792206004</v>
      </c>
      <c r="W35" s="60" t="s">
        <v>38</v>
      </c>
      <c r="X35" s="115" t="s">
        <v>92</v>
      </c>
      <c r="Z35" s="113">
        <f t="shared" si="0"/>
        <v>9973067.760517381</v>
      </c>
      <c r="AA35" s="114">
        <f t="shared" si="0"/>
        <v>11914279.468377229</v>
      </c>
      <c r="AB35" s="113">
        <f t="shared" si="1"/>
        <v>13187745.761815086</v>
      </c>
      <c r="AC35" s="114">
        <f t="shared" si="1"/>
        <v>12336645.846841948</v>
      </c>
      <c r="AD35" s="113">
        <f t="shared" si="2"/>
        <v>0</v>
      </c>
      <c r="AE35" s="114">
        <f t="shared" si="2"/>
        <v>0</v>
      </c>
      <c r="AF35" s="2">
        <f>IF(Z35/100='[2]表6企業'!C23,0,1)</f>
        <v>1</v>
      </c>
      <c r="AG35" s="2">
        <f>IF(AA35/100='[2]表6企業'!$C38,0,1)</f>
        <v>1</v>
      </c>
      <c r="AH35" s="130">
        <f>IF(AB35/100='[2]表4非金融'!$C23,0,1)</f>
        <v>1</v>
      </c>
      <c r="AI35" s="131">
        <f>IF(AC35/100='[2]表4非金融'!$C38,0,1)</f>
        <v>1</v>
      </c>
      <c r="AJ35" s="124"/>
      <c r="AK35" s="124"/>
      <c r="AL35" s="130">
        <f>IF(C35/100='[2]表5家庭'!$C23,0,1)</f>
        <v>1</v>
      </c>
      <c r="AM35" s="131">
        <f>IF(D35/100='[2]表5家庭'!$C38,0,1)</f>
        <v>1</v>
      </c>
      <c r="AP35" s="130"/>
      <c r="AQ35" s="151">
        <f>IF(ROUND(SUM(V35,V39)/100,0)=ROUND('[2]表9國外'!$C$33,0),0,1)</f>
        <v>1</v>
      </c>
    </row>
    <row r="36" spans="1:43" ht="28.5" customHeight="1">
      <c r="A36" s="3" t="s">
        <v>42</v>
      </c>
      <c r="B36" s="38" t="s">
        <v>60</v>
      </c>
      <c r="C36" s="53">
        <f>'[3]全體'!C30</f>
        <v>1654797.719577502</v>
      </c>
      <c r="D36" s="54" t="str">
        <f>'[3]全體'!D30</f>
        <v>－</v>
      </c>
      <c r="E36" s="53">
        <f>'[3]全體'!E30</f>
        <v>6433335.355520802</v>
      </c>
      <c r="F36" s="55" t="str">
        <f>'[3]全體'!F30</f>
        <v>－</v>
      </c>
      <c r="G36" s="53">
        <f>'[3]全體'!G30</f>
        <v>9090</v>
      </c>
      <c r="H36" s="55" t="str">
        <f>'[3]全體'!H30</f>
        <v>－</v>
      </c>
      <c r="I36" s="56" t="str">
        <f>'[3]全體'!I30</f>
        <v>－</v>
      </c>
      <c r="J36" s="55" t="str">
        <f>'[3]全體'!J30</f>
        <v>－</v>
      </c>
      <c r="K36" s="56" t="str">
        <f>'[3]全體'!K30</f>
        <v>－</v>
      </c>
      <c r="L36" s="55" t="str">
        <f>'[3]全體'!L30</f>
        <v>－</v>
      </c>
      <c r="M36" s="53">
        <f>'[3]全體'!M30</f>
        <v>222254.236</v>
      </c>
      <c r="N36" s="55" t="str">
        <f>'[3]全體'!N30</f>
        <v>－</v>
      </c>
      <c r="O36" s="53">
        <f>'[3]全體'!O30</f>
        <v>97468.33499999999</v>
      </c>
      <c r="P36" s="55" t="str">
        <f>'[3]全體'!P30</f>
        <v>－</v>
      </c>
      <c r="Q36" s="53">
        <f>'[3]全體'!Q30</f>
        <v>285517.9078058472</v>
      </c>
      <c r="R36" s="55" t="str">
        <f>'[3]全體'!R30</f>
        <v>－</v>
      </c>
      <c r="S36" s="53">
        <f>'[3]全體'!S30</f>
        <v>8702463.553904152</v>
      </c>
      <c r="T36" s="55" t="str">
        <f>'[3]全體'!T30</f>
        <v>－</v>
      </c>
      <c r="U36" s="56" t="str">
        <f>'[3]全體'!U30</f>
        <v>－</v>
      </c>
      <c r="V36" s="57">
        <f>'[3]全體'!V30</f>
        <v>8702463.553904152</v>
      </c>
      <c r="W36" s="60" t="s">
        <v>42</v>
      </c>
      <c r="X36" s="115" t="s">
        <v>60</v>
      </c>
      <c r="Z36" s="113">
        <f t="shared" si="0"/>
        <v>6442425.355520802</v>
      </c>
      <c r="AA36" s="114">
        <f t="shared" si="0"/>
        <v>0</v>
      </c>
      <c r="AB36" s="113">
        <f t="shared" si="1"/>
        <v>8097223.075098304</v>
      </c>
      <c r="AC36" s="114">
        <f t="shared" si="1"/>
        <v>0</v>
      </c>
      <c r="AD36" s="113">
        <f t="shared" si="2"/>
        <v>605240.4788058472</v>
      </c>
      <c r="AE36" s="114">
        <f t="shared" si="2"/>
        <v>0</v>
      </c>
      <c r="AF36" s="2">
        <f>IF(Z36/100='[2]表6企業'!C20,0,1)</f>
        <v>1</v>
      </c>
      <c r="AH36" s="130">
        <f>IF(AB36/100='[2]表4非金融'!$C20,0,1)</f>
        <v>1</v>
      </c>
      <c r="AI36" s="131"/>
      <c r="AJ36" s="2">
        <f>IF(AD36/100='[2]表8金融'!$C24,0,1)</f>
        <v>1</v>
      </c>
      <c r="AL36" s="130">
        <f>IF(C36/100='[2]表5家庭'!$C20,0,1)</f>
        <v>1</v>
      </c>
      <c r="AM36" s="131"/>
      <c r="AP36" s="130"/>
      <c r="AQ36" s="131">
        <f>IF(V36/100='[2]表9國外'!$C30,0,1)</f>
        <v>1</v>
      </c>
    </row>
    <row r="37" spans="1:43" ht="28.5" customHeight="1">
      <c r="A37" s="3" t="s">
        <v>43</v>
      </c>
      <c r="B37" s="40" t="s">
        <v>56</v>
      </c>
      <c r="C37" s="53">
        <f>'[3]全體'!C31</f>
        <v>2517122.402579244</v>
      </c>
      <c r="D37" s="54" t="str">
        <f>'[3]全體'!D31</f>
        <v>－</v>
      </c>
      <c r="E37" s="53">
        <f>'[3]全體'!E31</f>
        <v>106809.74101609176</v>
      </c>
      <c r="F37" s="57">
        <f>'[3]全體'!F31</f>
        <v>95277</v>
      </c>
      <c r="G37" s="109">
        <f>'[3]全體'!G31</f>
        <v>2959</v>
      </c>
      <c r="H37" s="55" t="str">
        <f>'[3]全體'!H31</f>
        <v>－</v>
      </c>
      <c r="I37" s="56" t="str">
        <f>'[3]全體'!I31</f>
        <v>－</v>
      </c>
      <c r="J37" s="55" t="str">
        <f>'[3]全體'!J31</f>
        <v>－</v>
      </c>
      <c r="K37" s="56" t="str">
        <f>'[3]全體'!K31</f>
        <v>－</v>
      </c>
      <c r="L37" s="55" t="str">
        <f>'[3]全體'!L31</f>
        <v>－</v>
      </c>
      <c r="M37" s="53">
        <f>'[3]全體'!M31</f>
        <v>1706108.561</v>
      </c>
      <c r="N37" s="57">
        <f>'[3]全體'!N31</f>
        <v>47885</v>
      </c>
      <c r="O37" s="53">
        <f>'[3]全體'!O31</f>
        <v>12586377.254999999</v>
      </c>
      <c r="P37" s="55" t="str">
        <f>'[3]全體'!P31</f>
        <v>－</v>
      </c>
      <c r="Q37" s="53">
        <f>'[3]全體'!Q31</f>
        <v>855995.0404046641</v>
      </c>
      <c r="R37" s="57" t="str">
        <f>'[3]全體'!R31</f>
        <v>－</v>
      </c>
      <c r="S37" s="53">
        <f>'[3]全體'!S31</f>
        <v>17775371.999999996</v>
      </c>
      <c r="T37" s="57">
        <f>'[3]全體'!T31</f>
        <v>143162</v>
      </c>
      <c r="U37" s="53">
        <f>'[3]全體'!U31</f>
        <v>108761</v>
      </c>
      <c r="V37" s="57">
        <f>'[3]全體'!V31</f>
        <v>17740971</v>
      </c>
      <c r="W37" s="60" t="s">
        <v>43</v>
      </c>
      <c r="X37" s="116" t="s">
        <v>56</v>
      </c>
      <c r="Z37" s="113">
        <f t="shared" si="0"/>
        <v>109768.74101609176</v>
      </c>
      <c r="AA37" s="114">
        <f t="shared" si="0"/>
        <v>95277</v>
      </c>
      <c r="AB37" s="113">
        <f t="shared" si="1"/>
        <v>2626891.143595336</v>
      </c>
      <c r="AC37" s="114">
        <f t="shared" si="1"/>
        <v>95277</v>
      </c>
      <c r="AD37" s="113">
        <f t="shared" si="2"/>
        <v>15148480.856404664</v>
      </c>
      <c r="AE37" s="114">
        <f t="shared" si="2"/>
        <v>47885</v>
      </c>
      <c r="AF37" s="2">
        <f>IF(Z37/100='[2]表6企業'!C21,0,1)</f>
        <v>1</v>
      </c>
      <c r="AG37" s="2">
        <f>IF(AA37/100='[2]表6企業'!$C37,0,1)</f>
        <v>0</v>
      </c>
      <c r="AH37" s="130">
        <f>IF(AB37/100='[2]表4非金融'!$C21,0,1)</f>
        <v>1</v>
      </c>
      <c r="AI37" s="131">
        <f>IF(AC37/100='[2]表4非金融'!$C37,0,1)</f>
        <v>0</v>
      </c>
      <c r="AJ37" s="2">
        <f>IF(AD37/100='[2]表8金融'!$C25,0,1)</f>
        <v>1</v>
      </c>
      <c r="AK37" s="2">
        <f>IF(AE37/100='[2]表8金融'!$C46,0,1)</f>
        <v>0</v>
      </c>
      <c r="AL37" s="130">
        <f>IF(C37/100='[2]表5家庭'!$C21,0,1)</f>
        <v>1</v>
      </c>
      <c r="AM37" s="131"/>
      <c r="AP37" s="130">
        <f>IF(U37/100='[2]表9國外'!$C21,0,1)</f>
        <v>0</v>
      </c>
      <c r="AQ37" s="131">
        <f>IF(V37/100='[2]表9國外'!$C31,0,1)</f>
        <v>1</v>
      </c>
    </row>
    <row r="38" spans="1:43" ht="28.5" customHeight="1">
      <c r="A38" s="3" t="s">
        <v>55</v>
      </c>
      <c r="B38" s="40" t="s">
        <v>61</v>
      </c>
      <c r="C38" s="56" t="str">
        <f>'[3]全體'!C32</f>
        <v>－</v>
      </c>
      <c r="D38" s="54" t="str">
        <f>'[3]全體'!D32</f>
        <v>－</v>
      </c>
      <c r="E38" s="56" t="str">
        <f>'[3]全體'!E32</f>
        <v>－</v>
      </c>
      <c r="F38" s="55" t="str">
        <f>'[3]全體'!F32</f>
        <v>－</v>
      </c>
      <c r="G38" s="56" t="str">
        <f>'[3]全體'!G32</f>
        <v>－</v>
      </c>
      <c r="H38" s="55" t="str">
        <f>'[3]全體'!H32</f>
        <v>－</v>
      </c>
      <c r="I38" s="56" t="str">
        <f>'[3]全體'!I32</f>
        <v>－</v>
      </c>
      <c r="J38" s="55" t="str">
        <f>'[3]全體'!J32</f>
        <v>－</v>
      </c>
      <c r="K38" s="53">
        <f>'[3]全體'!K32</f>
        <v>14165224</v>
      </c>
      <c r="L38" s="55" t="str">
        <f>'[3]全體'!L32</f>
        <v>－</v>
      </c>
      <c r="M38" s="56" t="str">
        <f>'[3]全體'!M32</f>
        <v>－</v>
      </c>
      <c r="N38" s="55" t="str">
        <f>'[3]全體'!N32</f>
        <v>－</v>
      </c>
      <c r="O38" s="56" t="str">
        <f>'[3]全體'!O32</f>
        <v>－</v>
      </c>
      <c r="P38" s="55" t="str">
        <f>'[3]全體'!P32</f>
        <v>－</v>
      </c>
      <c r="Q38" s="56" t="str">
        <f>'[3]全體'!Q32</f>
        <v>－</v>
      </c>
      <c r="R38" s="55" t="str">
        <f>'[3]全體'!R32</f>
        <v>－</v>
      </c>
      <c r="S38" s="53">
        <f>'[3]全體'!S32</f>
        <v>14165224</v>
      </c>
      <c r="T38" s="55" t="str">
        <f>'[3]全體'!T32</f>
        <v>－</v>
      </c>
      <c r="U38" s="56" t="str">
        <f>'[3]全體'!U32</f>
        <v>－</v>
      </c>
      <c r="V38" s="57">
        <f>'[3]全體'!V32</f>
        <v>14165224</v>
      </c>
      <c r="W38" s="60" t="s">
        <v>55</v>
      </c>
      <c r="X38" s="116" t="s">
        <v>61</v>
      </c>
      <c r="Z38" s="113">
        <f t="shared" si="0"/>
        <v>0</v>
      </c>
      <c r="AA38" s="114">
        <f t="shared" si="0"/>
        <v>0</v>
      </c>
      <c r="AB38" s="113">
        <f t="shared" si="1"/>
        <v>0</v>
      </c>
      <c r="AC38" s="114">
        <f t="shared" si="1"/>
        <v>0</v>
      </c>
      <c r="AD38" s="113">
        <f t="shared" si="2"/>
        <v>14165224</v>
      </c>
      <c r="AE38" s="114">
        <f t="shared" si="2"/>
        <v>0</v>
      </c>
      <c r="AH38" s="130"/>
      <c r="AI38" s="131"/>
      <c r="AJ38" s="2">
        <f>IF(AD38/100='[2]表8金融'!$C26,0,1)</f>
        <v>0</v>
      </c>
      <c r="AL38" s="130"/>
      <c r="AM38" s="131"/>
      <c r="AP38" s="130"/>
      <c r="AQ38" s="131">
        <f>IF(V38/100='[2]表9國外'!$C32,0,1)</f>
        <v>0</v>
      </c>
    </row>
    <row r="39" spans="1:43" s="15" customFormat="1" ht="28.5" customHeight="1">
      <c r="A39" s="3" t="s">
        <v>57</v>
      </c>
      <c r="B39" s="38" t="s">
        <v>138</v>
      </c>
      <c r="C39" s="53">
        <f>'[3]全體'!C33</f>
        <v>3016422.4512682343</v>
      </c>
      <c r="D39" s="61" t="str">
        <f>'[3]全體'!D33</f>
        <v>－</v>
      </c>
      <c r="E39" s="53">
        <f>'[3]全體'!E33</f>
        <v>1151406.1882768185</v>
      </c>
      <c r="F39" s="63" t="str">
        <f>'[3]全體'!F33</f>
        <v>－</v>
      </c>
      <c r="G39" s="53" t="str">
        <f>'[3]全體'!G33</f>
        <v>－</v>
      </c>
      <c r="H39" s="57">
        <f>'[3]全體'!H33</f>
        <v>26780</v>
      </c>
      <c r="I39" s="53" t="str">
        <f>'[3]全體'!I33</f>
        <v>－</v>
      </c>
      <c r="J39" s="55">
        <f>'[3]全體'!J33</f>
        <v>4441.835137483198</v>
      </c>
      <c r="K39" s="53" t="str">
        <f>'[3]全體'!K33</f>
        <v>－</v>
      </c>
      <c r="L39" s="57">
        <f>'[3]全體'!L33</f>
        <v>1051728.8348553106</v>
      </c>
      <c r="M39" s="53">
        <f>'[3]全體'!M33</f>
        <v>527359.7739999997</v>
      </c>
      <c r="N39" s="55" t="str">
        <f>'[3]全體'!N33</f>
        <v>－</v>
      </c>
      <c r="O39" s="53" t="str">
        <f>'[3]全體'!O33</f>
        <v>－</v>
      </c>
      <c r="P39" s="57">
        <f>'[3]全體'!P33</f>
        <v>2468230.841537306</v>
      </c>
      <c r="Q39" s="62" t="str">
        <f>'[3]全體'!Q33</f>
        <v>－</v>
      </c>
      <c r="R39" s="57">
        <f>'[3]全體'!R33</f>
        <v>679040.0929995705</v>
      </c>
      <c r="S39" s="53">
        <f>'[3]全體'!S33</f>
        <v>4695188.4135450525</v>
      </c>
      <c r="T39" s="57">
        <f>'[3]全體'!T33</f>
        <v>4230221.60452967</v>
      </c>
      <c r="U39" s="62" t="str">
        <f>'[3]全體'!U33</f>
        <v>－</v>
      </c>
      <c r="V39" s="57">
        <f>'[3]全體'!V33</f>
        <v>464966.80901538196</v>
      </c>
      <c r="W39" s="60" t="s">
        <v>57</v>
      </c>
      <c r="X39" s="115" t="s">
        <v>138</v>
      </c>
      <c r="Z39" s="113">
        <f t="shared" si="0"/>
        <v>1151406.1882768185</v>
      </c>
      <c r="AA39" s="114">
        <f t="shared" si="0"/>
        <v>26780</v>
      </c>
      <c r="AB39" s="113">
        <f t="shared" si="1"/>
        <v>4167828.639545053</v>
      </c>
      <c r="AC39" s="114">
        <f t="shared" si="1"/>
        <v>31221.8351374832</v>
      </c>
      <c r="AD39" s="113">
        <f t="shared" si="2"/>
        <v>527359.7739999997</v>
      </c>
      <c r="AE39" s="123">
        <f t="shared" si="2"/>
        <v>4198999.769392187</v>
      </c>
      <c r="AF39" s="132"/>
      <c r="AG39" s="146">
        <f>IF(ROUND(AA39/100,0)=ROUND('[2]表6企業'!$C39,0),0,1)</f>
        <v>0</v>
      </c>
      <c r="AH39" s="130"/>
      <c r="AI39" s="146">
        <f>IF(ROUND(AC39/100,0)=ROUND('[2]表4非金融'!$C39,0),0,1)</f>
        <v>1</v>
      </c>
      <c r="AJ39" s="124"/>
      <c r="AK39" s="124"/>
      <c r="AL39" s="132"/>
      <c r="AM39" s="142"/>
      <c r="AP39" s="143"/>
      <c r="AQ39" s="150"/>
    </row>
    <row r="40" spans="1:43" s="52" customFormat="1" ht="28.5" customHeight="1" thickBot="1">
      <c r="A40" s="64" t="s">
        <v>54</v>
      </c>
      <c r="B40" s="65"/>
      <c r="C40" s="66">
        <f>'[3]全體'!C34</f>
        <v>82231571.06462093</v>
      </c>
      <c r="D40" s="69">
        <f>'[3]全體'!D34</f>
        <v>14424038.02541936</v>
      </c>
      <c r="E40" s="66">
        <f>'[3]全體'!E34</f>
        <v>31190196.357639283</v>
      </c>
      <c r="F40" s="67">
        <f>'[3]全體'!F34</f>
        <v>56700307.93358989</v>
      </c>
      <c r="G40" s="66">
        <f>'[3]全體'!G34</f>
        <v>375532.8930279169</v>
      </c>
      <c r="H40" s="67">
        <f>'[3]全體'!H34</f>
        <v>3826387.771</v>
      </c>
      <c r="I40" s="66">
        <f>'[3]全體'!I34</f>
        <v>5508746.833348284</v>
      </c>
      <c r="J40" s="67">
        <f>'[3]全體'!J34</f>
        <v>7121599.013201771</v>
      </c>
      <c r="K40" s="66">
        <f>'[3]全體'!K34</f>
        <v>15413142</v>
      </c>
      <c r="L40" s="67">
        <f>'[3]全體'!L34</f>
        <v>15419306.83485531</v>
      </c>
      <c r="M40" s="66">
        <f>'[3]全體'!M34</f>
        <v>50942427.11566487</v>
      </c>
      <c r="N40" s="67">
        <f>'[3]全體'!N34</f>
        <v>51465495.886</v>
      </c>
      <c r="O40" s="66">
        <f>'[3]全體'!O34</f>
        <v>22268987.581439182</v>
      </c>
      <c r="P40" s="67">
        <f>'[3]全體'!P34</f>
        <v>23668607.40574772</v>
      </c>
      <c r="Q40" s="66">
        <f>'[3]全體'!Q34</f>
        <v>12309735.792685408</v>
      </c>
      <c r="R40" s="67">
        <f>'[3]全體'!R34</f>
        <v>12652315.122965021</v>
      </c>
      <c r="S40" s="66">
        <f>'[3]全體'!S34</f>
        <v>220240339.63842583</v>
      </c>
      <c r="T40" s="67">
        <f>'[3]全體'!T34</f>
        <v>185278057.9927791</v>
      </c>
      <c r="U40" s="66">
        <f>'[3]全體'!U34</f>
        <v>20106651.01711904</v>
      </c>
      <c r="V40" s="67">
        <f>'[3]全體'!V34</f>
        <v>55068932.66276583</v>
      </c>
      <c r="W40" s="68"/>
      <c r="X40" s="117"/>
      <c r="Z40" s="118">
        <f t="shared" si="0"/>
        <v>31565729.2506672</v>
      </c>
      <c r="AA40" s="119">
        <f t="shared" si="0"/>
        <v>60526695.70458989</v>
      </c>
      <c r="AB40" s="118">
        <f t="shared" si="1"/>
        <v>119306047.14863642</v>
      </c>
      <c r="AC40" s="119">
        <f t="shared" si="1"/>
        <v>82072332.74321102</v>
      </c>
      <c r="AD40" s="118">
        <f>SUM(K40,M40,O40,Q40)</f>
        <v>100934292.48978946</v>
      </c>
      <c r="AE40" s="119">
        <f t="shared" si="2"/>
        <v>103205725.24956806</v>
      </c>
      <c r="AF40" s="135">
        <f>IF(Z40/100='[2]表6企業'!C5,0,1)</f>
        <v>1</v>
      </c>
      <c r="AG40" s="144">
        <f>IF(AA40/100='[2]表6企業'!$C25,0,1)</f>
        <v>1</v>
      </c>
      <c r="AH40" s="135">
        <f>IF(AB40/100='[2]表4非金融'!$C5,0,1)</f>
        <v>1</v>
      </c>
      <c r="AI40" s="136">
        <f>IF(AC40/100='[2]表4非金融'!$C25,0,1)</f>
        <v>1</v>
      </c>
      <c r="AJ40" s="144">
        <f>IF(AD40/100='[2]表8金融'!$C5,0,1)</f>
        <v>1</v>
      </c>
      <c r="AK40" s="144">
        <f>IF(AE40/100='[2]表8金融'!$C28,0,1)</f>
        <v>1</v>
      </c>
      <c r="AL40" s="135">
        <f>IF(C40/100='[2]表5家庭'!$C5,0,1)</f>
        <v>1</v>
      </c>
      <c r="AM40" s="136">
        <f>IF(D40/100='[2]表5家庭'!$C25,0,1)</f>
        <v>1</v>
      </c>
      <c r="AN40" s="135">
        <f>IF(I40/100='[2]表7.政府'!$C5,0,1)</f>
        <v>1</v>
      </c>
      <c r="AO40" s="136">
        <f>IF(J40/100='[2]表7.政府'!$C25,0,1)</f>
        <v>1</v>
      </c>
      <c r="AP40" s="135">
        <f>IF(U40/100='[2]表9國外'!$C5,0,1)</f>
        <v>1</v>
      </c>
      <c r="AQ40" s="136">
        <f>IF(V40/100='[2]表9國外'!$C23,0,1)</f>
        <v>1</v>
      </c>
    </row>
    <row r="41" ht="15" customHeight="1" thickTop="1">
      <c r="K41" s="15"/>
    </row>
    <row r="42" ht="15" customHeight="1">
      <c r="K42" s="15"/>
    </row>
    <row r="43" spans="1:10" ht="15" customHeight="1">
      <c r="A43" s="21"/>
      <c r="J43"/>
    </row>
    <row r="44" spans="1:22" ht="16.5">
      <c r="A44" s="21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  <row r="45" spans="1:22" ht="16.5">
      <c r="A45" s="21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3" s="6" customFormat="1" ht="16.5">
      <c r="A46" s="22"/>
      <c r="B46" s="19"/>
      <c r="C46" s="7"/>
      <c r="E46" s="7"/>
      <c r="G46" s="7"/>
      <c r="I46" s="7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37"/>
    </row>
    <row r="47" spans="5:18" ht="16.5">
      <c r="E47" s="13"/>
      <c r="K47" s="4"/>
      <c r="L47" s="4"/>
      <c r="M47" s="4"/>
      <c r="N47" s="4"/>
      <c r="O47" s="4"/>
      <c r="P47" s="4"/>
      <c r="Q47" s="4"/>
      <c r="R47" s="4"/>
    </row>
    <row r="48" spans="11:18" ht="16.5">
      <c r="K48" s="4"/>
      <c r="L48" s="4"/>
      <c r="M48" s="4"/>
      <c r="N48" s="4"/>
      <c r="O48" s="4"/>
      <c r="P48" s="4"/>
      <c r="Q48" s="4"/>
      <c r="R48" s="4"/>
    </row>
    <row r="49" spans="11:18" ht="16.5">
      <c r="K49" s="5"/>
      <c r="L49" s="5"/>
      <c r="M49" s="5"/>
      <c r="N49" s="5"/>
      <c r="O49" s="5"/>
      <c r="P49" s="5"/>
      <c r="Q49" s="5"/>
      <c r="R49" s="5"/>
    </row>
  </sheetData>
  <sheetProtection/>
  <mergeCells count="29">
    <mergeCell ref="AF8:AQ8"/>
    <mergeCell ref="AL10:AM11"/>
    <mergeCell ref="AN10:AO11"/>
    <mergeCell ref="AP10:AQ11"/>
    <mergeCell ref="AL9:AM9"/>
    <mergeCell ref="AN9:AO9"/>
    <mergeCell ref="AP9:AQ9"/>
    <mergeCell ref="AF10:AG11"/>
    <mergeCell ref="AH10:AI11"/>
    <mergeCell ref="AJ10:AK11"/>
    <mergeCell ref="E7:H7"/>
    <mergeCell ref="K7:R7"/>
    <mergeCell ref="E8:H8"/>
    <mergeCell ref="K8:R8"/>
    <mergeCell ref="G9:H9"/>
    <mergeCell ref="M9:N9"/>
    <mergeCell ref="O9:P9"/>
    <mergeCell ref="I10:J10"/>
    <mergeCell ref="M10:N10"/>
    <mergeCell ref="O10:P10"/>
    <mergeCell ref="S10:T10"/>
    <mergeCell ref="U10:V10"/>
    <mergeCell ref="W10:X10"/>
    <mergeCell ref="Z10:AA11"/>
    <mergeCell ref="AB10:AC11"/>
    <mergeCell ref="AD10:AE11"/>
    <mergeCell ref="AF9:AG9"/>
    <mergeCell ref="AH9:AI9"/>
    <mergeCell ref="AJ9:AK9"/>
  </mergeCells>
  <printOptions horizontalCentered="1"/>
  <pageMargins left="0.4724409448818898" right="0.5118110236220472" top="0.7874015748031497" bottom="0.7874015748031497" header="0.5118110236220472" footer="0.3937007874015748"/>
  <pageSetup fitToHeight="1" fitToWidth="1" horizontalDpi="600" verticalDpi="600" orientation="landscape" paperSize="8" scale="54" r:id="rId3"/>
  <headerFooter alignWithMargins="0">
    <oddFooter>&amp;C&amp;"Times New Roman,標準"&amp;17- &amp;P+37 -</oddFooter>
  </headerFooter>
  <colBreaks count="1" manualBreakCount="1">
    <brk id="12" max="39" man="1"/>
  </colBreaks>
  <ignoredErrors>
    <ignoredError sqref="A13:A40 W13:W39" numberStoredAsText="1"/>
  </ignoredErrors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49"/>
  <sheetViews>
    <sheetView showGridLines="0" zoomScale="60" zoomScaleNormal="60" zoomScaleSheetLayoutView="75" zoomScalePageLayoutView="0" workbookViewId="0" topLeftCell="A1">
      <pane xSplit="2" ySplit="12" topLeftCell="C13" activePane="bottomRight" state="frozen"/>
      <selection pane="topLeft" activeCell="E12" sqref="E12"/>
      <selection pane="topRight" activeCell="E12" sqref="E12"/>
      <selection pane="bottomLeft" activeCell="E12" sqref="E12"/>
      <selection pane="bottomRight" activeCell="E12" sqref="E12"/>
    </sheetView>
  </sheetViews>
  <sheetFormatPr defaultColWidth="9" defaultRowHeight="15"/>
  <cols>
    <col min="1" max="1" width="3.09765625" style="12" customWidth="1"/>
    <col min="2" max="2" width="22.19921875" style="11" customWidth="1"/>
    <col min="3" max="6" width="11.796875" style="2" bestFit="1" customWidth="1"/>
    <col min="7" max="10" width="10.19921875" style="2" customWidth="1"/>
    <col min="11" max="11" width="11.796875" style="2" bestFit="1" customWidth="1"/>
    <col min="12" max="12" width="10.8984375" style="2" customWidth="1"/>
    <col min="13" max="13" width="11" style="15" customWidth="1"/>
    <col min="14" max="14" width="11.59765625" style="15" customWidth="1"/>
    <col min="15" max="16" width="11.796875" style="15" bestFit="1" customWidth="1"/>
    <col min="17" max="18" width="10.59765625" style="15" bestFit="1" customWidth="1"/>
    <col min="19" max="20" width="13" style="2" bestFit="1" customWidth="1"/>
    <col min="21" max="22" width="11.796875" style="2" bestFit="1" customWidth="1"/>
    <col min="23" max="23" width="2.59765625" style="36" customWidth="1"/>
    <col min="24" max="24" width="13.69921875" style="2" customWidth="1"/>
    <col min="25" max="25" width="3.69921875" style="2" customWidth="1"/>
    <col min="26" max="26" width="11.796875" style="2" customWidth="1"/>
    <col min="27" max="27" width="11.796875" style="2" bestFit="1" customWidth="1"/>
    <col min="28" max="29" width="11.796875" style="2" customWidth="1"/>
    <col min="30" max="31" width="11.796875" style="2" bestFit="1" customWidth="1"/>
    <col min="32" max="16384" width="9" style="2" customWidth="1"/>
  </cols>
  <sheetData>
    <row r="1" spans="2:24" ht="33" customHeight="1">
      <c r="B1" s="26"/>
      <c r="C1" s="26"/>
      <c r="D1" s="26"/>
      <c r="E1" s="26"/>
      <c r="F1" s="26"/>
      <c r="G1" s="26"/>
      <c r="H1" s="26"/>
      <c r="I1" s="26"/>
      <c r="L1" s="28"/>
      <c r="M1" s="30"/>
      <c r="N1" s="27"/>
      <c r="O1" s="27"/>
      <c r="P1" s="27"/>
      <c r="Q1" s="27"/>
      <c r="R1" s="27"/>
      <c r="S1" s="26"/>
      <c r="T1" s="26"/>
      <c r="U1" s="26"/>
      <c r="V1" s="26"/>
      <c r="W1" s="34"/>
      <c r="X1" s="26"/>
    </row>
    <row r="2" spans="2:24" s="25" customFormat="1" ht="33" customHeight="1">
      <c r="B2" s="27"/>
      <c r="C2" s="27"/>
      <c r="D2" s="27"/>
      <c r="E2" s="27"/>
      <c r="F2" s="27"/>
      <c r="G2" s="27"/>
      <c r="H2" s="27"/>
      <c r="I2" s="27"/>
      <c r="L2" s="29"/>
      <c r="M2" s="31"/>
      <c r="N2" s="27"/>
      <c r="O2" s="27"/>
      <c r="P2" s="27"/>
      <c r="Q2" s="27"/>
      <c r="R2" s="27"/>
      <c r="S2" s="27"/>
      <c r="T2" s="27"/>
      <c r="U2" s="27"/>
      <c r="V2" s="27"/>
      <c r="W2" s="35"/>
      <c r="X2" s="27"/>
    </row>
    <row r="3" spans="2:24" s="42" customFormat="1" ht="33" customHeight="1">
      <c r="B3" s="43"/>
      <c r="C3" s="43"/>
      <c r="D3" s="43"/>
      <c r="E3" s="43"/>
      <c r="F3" s="43"/>
      <c r="G3" s="43"/>
      <c r="H3" s="43"/>
      <c r="I3" s="43"/>
      <c r="L3" s="44" t="s">
        <v>345</v>
      </c>
      <c r="M3" s="45" t="s">
        <v>59</v>
      </c>
      <c r="N3" s="46"/>
      <c r="O3" s="46"/>
      <c r="P3" s="46"/>
      <c r="Q3" s="46"/>
      <c r="R3" s="46"/>
      <c r="S3" s="43"/>
      <c r="T3" s="43"/>
      <c r="U3" s="43"/>
      <c r="V3" s="43"/>
      <c r="W3" s="47"/>
      <c r="X3" s="43"/>
    </row>
    <row r="4" spans="2:24" ht="33" customHeight="1">
      <c r="B4" s="24"/>
      <c r="C4" s="24"/>
      <c r="D4" s="24"/>
      <c r="E4" s="24"/>
      <c r="F4" s="24"/>
      <c r="G4" s="24"/>
      <c r="H4" s="24"/>
      <c r="I4" s="33"/>
      <c r="J4" s="41"/>
      <c r="K4" s="41"/>
      <c r="L4" s="33" t="s">
        <v>73</v>
      </c>
      <c r="M4" s="32" t="s">
        <v>346</v>
      </c>
      <c r="N4" s="24"/>
      <c r="O4" s="24"/>
      <c r="P4" s="24"/>
      <c r="Q4" s="24"/>
      <c r="R4" s="24"/>
      <c r="S4" s="24"/>
      <c r="T4" s="24"/>
      <c r="U4" s="24"/>
      <c r="V4" s="24"/>
      <c r="W4" s="35"/>
      <c r="X4" s="24"/>
    </row>
    <row r="5" spans="1:24" ht="22.5" customHeight="1">
      <c r="A5" s="17"/>
      <c r="B5" s="18"/>
      <c r="C5" s="1"/>
      <c r="D5" s="1"/>
      <c r="E5" s="1"/>
      <c r="F5" s="1"/>
      <c r="G5" s="1"/>
      <c r="H5" s="1"/>
      <c r="I5" s="1"/>
      <c r="K5" s="9"/>
      <c r="L5" s="9"/>
      <c r="M5" s="39"/>
      <c r="N5" s="16"/>
      <c r="O5" s="16"/>
      <c r="P5" s="16"/>
      <c r="Q5" s="16"/>
      <c r="R5" s="16"/>
      <c r="S5" s="1"/>
      <c r="T5"/>
      <c r="U5" s="1"/>
      <c r="V5"/>
      <c r="X5" s="14" t="s">
        <v>0</v>
      </c>
    </row>
    <row r="6" spans="1:24" ht="22.5" customHeight="1" thickBot="1">
      <c r="A6" s="20"/>
      <c r="B6" s="18"/>
      <c r="C6" s="1"/>
      <c r="D6" s="1"/>
      <c r="E6" s="1"/>
      <c r="F6" s="1"/>
      <c r="G6" s="1"/>
      <c r="H6" s="16"/>
      <c r="I6" s="1"/>
      <c r="J6" s="1"/>
      <c r="K6" s="1"/>
      <c r="L6" s="1"/>
      <c r="M6" s="16"/>
      <c r="N6" s="16"/>
      <c r="O6" s="16"/>
      <c r="P6" s="16"/>
      <c r="Q6" s="16"/>
      <c r="R6" s="16"/>
      <c r="S6" s="1"/>
      <c r="T6" s="10"/>
      <c r="U6" s="1"/>
      <c r="V6" s="10"/>
      <c r="X6" s="23" t="s">
        <v>70</v>
      </c>
    </row>
    <row r="7" spans="1:24" s="77" customFormat="1" ht="21" customHeight="1" thickTop="1">
      <c r="A7" s="70"/>
      <c r="B7" s="71"/>
      <c r="C7" s="72" t="s">
        <v>23</v>
      </c>
      <c r="D7" s="73"/>
      <c r="E7" s="298" t="s">
        <v>192</v>
      </c>
      <c r="F7" s="299"/>
      <c r="G7" s="299"/>
      <c r="H7" s="300"/>
      <c r="I7" s="72"/>
      <c r="J7" s="73"/>
      <c r="K7" s="298" t="s">
        <v>193</v>
      </c>
      <c r="L7" s="299"/>
      <c r="M7" s="299"/>
      <c r="N7" s="299"/>
      <c r="O7" s="299"/>
      <c r="P7" s="299"/>
      <c r="Q7" s="299"/>
      <c r="R7" s="300"/>
      <c r="S7" s="72"/>
      <c r="T7" s="73"/>
      <c r="U7" s="74"/>
      <c r="V7" s="73"/>
      <c r="W7" s="75"/>
      <c r="X7" s="76"/>
    </row>
    <row r="8" spans="1:43" s="86" customFormat="1" ht="22.5" customHeight="1" thickBot="1">
      <c r="A8" s="78"/>
      <c r="B8" s="79"/>
      <c r="C8" s="80" t="s">
        <v>24</v>
      </c>
      <c r="D8" s="51"/>
      <c r="E8" s="293" t="s">
        <v>25</v>
      </c>
      <c r="F8" s="295"/>
      <c r="G8" s="295"/>
      <c r="H8" s="294"/>
      <c r="I8" s="81" t="s">
        <v>65</v>
      </c>
      <c r="J8" s="82"/>
      <c r="K8" s="293" t="s">
        <v>83</v>
      </c>
      <c r="L8" s="295"/>
      <c r="M8" s="295"/>
      <c r="N8" s="295"/>
      <c r="O8" s="295"/>
      <c r="P8" s="295"/>
      <c r="Q8" s="295"/>
      <c r="R8" s="294"/>
      <c r="S8" s="83" t="s">
        <v>84</v>
      </c>
      <c r="T8" s="82"/>
      <c r="U8" s="48" t="s">
        <v>85</v>
      </c>
      <c r="V8" s="82"/>
      <c r="W8" s="84"/>
      <c r="X8" s="85"/>
      <c r="AF8" s="305" t="s">
        <v>333</v>
      </c>
      <c r="AG8" s="305"/>
      <c r="AH8" s="305"/>
      <c r="AI8" s="305"/>
      <c r="AJ8" s="305"/>
      <c r="AK8" s="305"/>
      <c r="AL8" s="305"/>
      <c r="AM8" s="305"/>
      <c r="AN8" s="305"/>
      <c r="AO8" s="305"/>
      <c r="AP8" s="305"/>
      <c r="AQ8" s="305"/>
    </row>
    <row r="9" spans="1:43" s="92" customFormat="1" ht="18.75" customHeight="1">
      <c r="A9" s="78"/>
      <c r="B9" s="79"/>
      <c r="C9" s="80" t="s">
        <v>75</v>
      </c>
      <c r="D9" s="51"/>
      <c r="E9" s="81" t="s">
        <v>89</v>
      </c>
      <c r="F9" s="87"/>
      <c r="G9" s="301" t="s">
        <v>90</v>
      </c>
      <c r="H9" s="302"/>
      <c r="I9" s="80"/>
      <c r="J9" s="50"/>
      <c r="K9" s="90" t="s">
        <v>91</v>
      </c>
      <c r="L9" s="87"/>
      <c r="M9" s="303" t="s">
        <v>312</v>
      </c>
      <c r="N9" s="304"/>
      <c r="O9" s="303" t="s">
        <v>44</v>
      </c>
      <c r="P9" s="304"/>
      <c r="Q9" s="49" t="s">
        <v>82</v>
      </c>
      <c r="R9" s="51"/>
      <c r="S9" s="83" t="s">
        <v>66</v>
      </c>
      <c r="T9" s="50"/>
      <c r="U9" s="48" t="s">
        <v>86</v>
      </c>
      <c r="V9" s="50"/>
      <c r="W9" s="91"/>
      <c r="X9" s="88"/>
      <c r="AF9" s="288" t="s">
        <v>334</v>
      </c>
      <c r="AG9" s="288"/>
      <c r="AH9" s="288" t="s">
        <v>335</v>
      </c>
      <c r="AI9" s="288"/>
      <c r="AJ9" s="288" t="s">
        <v>336</v>
      </c>
      <c r="AK9" s="288"/>
      <c r="AL9" s="310" t="s">
        <v>337</v>
      </c>
      <c r="AM9" s="310"/>
      <c r="AN9" s="310" t="s">
        <v>338</v>
      </c>
      <c r="AO9" s="310"/>
      <c r="AP9" s="310" t="s">
        <v>339</v>
      </c>
      <c r="AQ9" s="310"/>
    </row>
    <row r="10" spans="1:43" s="86" customFormat="1" ht="33.75" customHeight="1" thickBot="1">
      <c r="A10" s="93" t="s">
        <v>39</v>
      </c>
      <c r="B10" s="50"/>
      <c r="C10" s="94" t="s">
        <v>76</v>
      </c>
      <c r="D10" s="95"/>
      <c r="E10" s="94" t="s">
        <v>344</v>
      </c>
      <c r="F10" s="95"/>
      <c r="G10" s="96" t="s">
        <v>77</v>
      </c>
      <c r="H10" s="95"/>
      <c r="I10" s="289" t="s">
        <v>67</v>
      </c>
      <c r="J10" s="290"/>
      <c r="K10" s="94" t="s">
        <v>68</v>
      </c>
      <c r="L10" s="95"/>
      <c r="M10" s="291" t="s">
        <v>313</v>
      </c>
      <c r="N10" s="292"/>
      <c r="O10" s="291" t="s">
        <v>78</v>
      </c>
      <c r="P10" s="292"/>
      <c r="Q10" s="97" t="s">
        <v>79</v>
      </c>
      <c r="R10" s="95"/>
      <c r="S10" s="293" t="s">
        <v>80</v>
      </c>
      <c r="T10" s="294"/>
      <c r="U10" s="295" t="s">
        <v>81</v>
      </c>
      <c r="V10" s="294"/>
      <c r="W10" s="296" t="s">
        <v>26</v>
      </c>
      <c r="X10" s="297"/>
      <c r="Z10" s="284" t="s">
        <v>318</v>
      </c>
      <c r="AA10" s="285"/>
      <c r="AB10" s="284" t="s">
        <v>319</v>
      </c>
      <c r="AC10" s="285"/>
      <c r="AD10" s="284" t="s">
        <v>320</v>
      </c>
      <c r="AE10" s="285"/>
      <c r="AF10" s="306" t="s">
        <v>318</v>
      </c>
      <c r="AG10" s="307"/>
      <c r="AH10" s="306" t="s">
        <v>319</v>
      </c>
      <c r="AI10" s="307"/>
      <c r="AJ10" s="306" t="s">
        <v>320</v>
      </c>
      <c r="AK10" s="307"/>
      <c r="AL10" s="306" t="s">
        <v>340</v>
      </c>
      <c r="AM10" s="307"/>
      <c r="AN10" s="306" t="s">
        <v>341</v>
      </c>
      <c r="AO10" s="307"/>
      <c r="AP10" s="306" t="s">
        <v>342</v>
      </c>
      <c r="AQ10" s="307"/>
    </row>
    <row r="11" spans="1:43" s="92" customFormat="1" ht="21.75" customHeight="1">
      <c r="A11" s="98"/>
      <c r="B11" s="50"/>
      <c r="C11" s="99" t="s">
        <v>87</v>
      </c>
      <c r="D11" s="89" t="s">
        <v>88</v>
      </c>
      <c r="E11" s="99" t="s">
        <v>87</v>
      </c>
      <c r="F11" s="100" t="s">
        <v>88</v>
      </c>
      <c r="G11" s="99" t="s">
        <v>87</v>
      </c>
      <c r="H11" s="100" t="s">
        <v>88</v>
      </c>
      <c r="I11" s="99" t="s">
        <v>87</v>
      </c>
      <c r="J11" s="100" t="s">
        <v>88</v>
      </c>
      <c r="K11" s="99" t="s">
        <v>87</v>
      </c>
      <c r="L11" s="100" t="s">
        <v>88</v>
      </c>
      <c r="M11" s="99" t="s">
        <v>87</v>
      </c>
      <c r="N11" s="100" t="s">
        <v>88</v>
      </c>
      <c r="O11" s="99" t="s">
        <v>87</v>
      </c>
      <c r="P11" s="100" t="s">
        <v>88</v>
      </c>
      <c r="Q11" s="99" t="s">
        <v>87</v>
      </c>
      <c r="R11" s="100" t="s">
        <v>88</v>
      </c>
      <c r="S11" s="99" t="s">
        <v>87</v>
      </c>
      <c r="T11" s="100" t="s">
        <v>88</v>
      </c>
      <c r="U11" s="99" t="s">
        <v>87</v>
      </c>
      <c r="V11" s="100" t="s">
        <v>88</v>
      </c>
      <c r="W11" s="91"/>
      <c r="X11" s="88"/>
      <c r="Z11" s="286"/>
      <c r="AA11" s="287"/>
      <c r="AB11" s="286"/>
      <c r="AC11" s="287"/>
      <c r="AD11" s="286"/>
      <c r="AE11" s="287"/>
      <c r="AF11" s="308"/>
      <c r="AG11" s="309"/>
      <c r="AH11" s="308"/>
      <c r="AI11" s="309"/>
      <c r="AJ11" s="308"/>
      <c r="AK11" s="309"/>
      <c r="AL11" s="308"/>
      <c r="AM11" s="309"/>
      <c r="AN11" s="308"/>
      <c r="AO11" s="309"/>
      <c r="AP11" s="308"/>
      <c r="AQ11" s="309"/>
    </row>
    <row r="12" spans="1:43" s="108" customFormat="1" ht="36.75" customHeight="1" thickBot="1">
      <c r="A12" s="101"/>
      <c r="B12" s="102"/>
      <c r="C12" s="103" t="s">
        <v>41</v>
      </c>
      <c r="D12" s="104" t="s">
        <v>40</v>
      </c>
      <c r="E12" s="103" t="s">
        <v>41</v>
      </c>
      <c r="F12" s="105" t="s">
        <v>40</v>
      </c>
      <c r="G12" s="103" t="s">
        <v>41</v>
      </c>
      <c r="H12" s="105" t="s">
        <v>40</v>
      </c>
      <c r="I12" s="103" t="s">
        <v>41</v>
      </c>
      <c r="J12" s="105" t="s">
        <v>40</v>
      </c>
      <c r="K12" s="103" t="s">
        <v>41</v>
      </c>
      <c r="L12" s="105" t="s">
        <v>40</v>
      </c>
      <c r="M12" s="103" t="s">
        <v>41</v>
      </c>
      <c r="N12" s="105" t="s">
        <v>40</v>
      </c>
      <c r="O12" s="103" t="s">
        <v>41</v>
      </c>
      <c r="P12" s="105" t="s">
        <v>40</v>
      </c>
      <c r="Q12" s="103" t="s">
        <v>41</v>
      </c>
      <c r="R12" s="105" t="s">
        <v>40</v>
      </c>
      <c r="S12" s="103" t="s">
        <v>41</v>
      </c>
      <c r="T12" s="105" t="s">
        <v>40</v>
      </c>
      <c r="U12" s="103" t="s">
        <v>41</v>
      </c>
      <c r="V12" s="105" t="s">
        <v>40</v>
      </c>
      <c r="W12" s="106"/>
      <c r="X12" s="107"/>
      <c r="Z12" s="110" t="s">
        <v>321</v>
      </c>
      <c r="AA12" s="111" t="s">
        <v>322</v>
      </c>
      <c r="AB12" s="110" t="s">
        <v>321</v>
      </c>
      <c r="AC12" s="111" t="s">
        <v>322</v>
      </c>
      <c r="AD12" s="110" t="s">
        <v>321</v>
      </c>
      <c r="AE12" s="111" t="s">
        <v>322</v>
      </c>
      <c r="AF12" s="121" t="s">
        <v>331</v>
      </c>
      <c r="AG12" s="122" t="s">
        <v>332</v>
      </c>
      <c r="AH12" s="121" t="s">
        <v>331</v>
      </c>
      <c r="AI12" s="122" t="s">
        <v>332</v>
      </c>
      <c r="AJ12" s="121" t="s">
        <v>331</v>
      </c>
      <c r="AK12" s="122" t="s">
        <v>332</v>
      </c>
      <c r="AL12" s="121" t="s">
        <v>331</v>
      </c>
      <c r="AM12" s="122" t="s">
        <v>332</v>
      </c>
      <c r="AN12" s="121" t="s">
        <v>331</v>
      </c>
      <c r="AO12" s="122" t="s">
        <v>332</v>
      </c>
      <c r="AP12" s="121" t="s">
        <v>331</v>
      </c>
      <c r="AQ12" s="122" t="s">
        <v>332</v>
      </c>
    </row>
    <row r="13" spans="1:43" ht="28.5" customHeight="1" thickTop="1">
      <c r="A13" s="3" t="s">
        <v>4</v>
      </c>
      <c r="B13" s="38" t="s">
        <v>10</v>
      </c>
      <c r="C13" s="53">
        <f>'[1]全體'!C7</f>
        <v>1485566.718803639</v>
      </c>
      <c r="D13" s="54" t="str">
        <f>'[1]全體'!D7</f>
        <v>－</v>
      </c>
      <c r="E13" s="53">
        <f>'[1]全體'!E7</f>
        <v>187750.95110088756</v>
      </c>
      <c r="F13" s="55" t="str">
        <f>'[1]全體'!F7</f>
        <v>－</v>
      </c>
      <c r="G13" s="53">
        <f>'[1]全體'!G7</f>
        <v>533</v>
      </c>
      <c r="H13" s="55" t="str">
        <f>'[1]全體'!H7</f>
        <v>－</v>
      </c>
      <c r="I13" s="53">
        <f>'[1]全體'!I7</f>
        <v>85.029</v>
      </c>
      <c r="J13" s="55" t="str">
        <f>'[1]全體'!J7</f>
        <v>－</v>
      </c>
      <c r="K13" s="56" t="str">
        <f>'[1]全體'!K7</f>
        <v>－</v>
      </c>
      <c r="L13" s="57">
        <f>'[1]全體'!L7</f>
        <v>1937910</v>
      </c>
      <c r="M13" s="53">
        <f>'[1]全體'!M7</f>
        <v>257522</v>
      </c>
      <c r="N13" s="55" t="str">
        <f>'[1]全體'!N7</f>
        <v>－</v>
      </c>
      <c r="O13" s="53">
        <f>'[1]全體'!O7</f>
        <v>633.6979006411726</v>
      </c>
      <c r="P13" s="55" t="str">
        <f>'[1]全體'!P7</f>
        <v>－</v>
      </c>
      <c r="Q13" s="53">
        <f>'[1]全體'!Q7</f>
        <v>5818.603194832161</v>
      </c>
      <c r="R13" s="55" t="str">
        <f>'[1]全體'!R7</f>
        <v>－</v>
      </c>
      <c r="S13" s="53">
        <f>'[1]全體'!S7</f>
        <v>1937910</v>
      </c>
      <c r="T13" s="58">
        <f>'[1]全體'!T7</f>
        <v>1937910</v>
      </c>
      <c r="U13" s="56" t="str">
        <f>'[1]全體'!U7</f>
        <v>－</v>
      </c>
      <c r="V13" s="55" t="str">
        <f>'[1]全體'!V7</f>
        <v>－</v>
      </c>
      <c r="W13" s="59" t="s">
        <v>4</v>
      </c>
      <c r="X13" s="112" t="s">
        <v>10</v>
      </c>
      <c r="Z13" s="113">
        <f>SUM(E13,G13)</f>
        <v>188283.95110088756</v>
      </c>
      <c r="AA13" s="114">
        <f>SUM(F13,H13)</f>
        <v>0</v>
      </c>
      <c r="AB13" s="113">
        <f>SUM(C13,E13,G13,I13)</f>
        <v>1673935.6989045267</v>
      </c>
      <c r="AC13" s="114">
        <f>SUM(D13,F13,H13,J13)</f>
        <v>0</v>
      </c>
      <c r="AD13" s="113">
        <f>SUM(K13,M13,O13,Q13)</f>
        <v>263974.30109547335</v>
      </c>
      <c r="AE13" s="114">
        <f>SUM(L13,N13,P13,R13)</f>
        <v>1937910</v>
      </c>
      <c r="AF13" s="124"/>
      <c r="AH13" s="128"/>
      <c r="AI13" s="129"/>
      <c r="AJ13" s="145">
        <f>IF(ROUND(SUM(AD39,AD35,AD13)/100,0)=ROUND('[2]表8金融'!$C27,0),0,1)</f>
        <v>1</v>
      </c>
      <c r="AK13" s="145">
        <f>IF(ROUND(SUM(AE13,AE35,AE39)/100,0)=ROUND('[2]表8金融'!$C48,0),0,1)</f>
        <v>1</v>
      </c>
      <c r="AL13" s="147">
        <f>IF(ROUND(SUM(C13,C24,C25,C39)/100,0)=ROUND('[2]表5家庭'!$C24,0),0,1)</f>
        <v>1</v>
      </c>
      <c r="AM13" s="129"/>
      <c r="AN13" s="2">
        <f>IF(ROUND(SUM(I13,I24,I25,I39)/100,0)=ROUND('[2]表7.政府'!$C19,0),0,1)</f>
        <v>1</v>
      </c>
      <c r="AP13" s="147">
        <f>IF(ROUND(SUM(U35,U39)/100,0)=ROUND('[2]表9國外'!$C22,0),0,1)</f>
        <v>1</v>
      </c>
      <c r="AQ13" s="129"/>
    </row>
    <row r="14" spans="1:43" ht="28.5" customHeight="1">
      <c r="A14" s="3" t="s">
        <v>5</v>
      </c>
      <c r="B14" s="38" t="s">
        <v>97</v>
      </c>
      <c r="C14" s="53">
        <f>'[1]全體'!C8</f>
        <v>13303422.823633313</v>
      </c>
      <c r="D14" s="54" t="str">
        <f>'[1]全體'!D8</f>
        <v>－</v>
      </c>
      <c r="E14" s="53">
        <f>'[1]全體'!E8</f>
        <v>2454660.926480314</v>
      </c>
      <c r="F14" s="55" t="str">
        <f>'[1]全體'!F8</f>
        <v>－</v>
      </c>
      <c r="G14" s="53">
        <f>'[1]全體'!G8</f>
        <v>20648</v>
      </c>
      <c r="H14" s="55" t="str">
        <f>'[1]全體'!H8</f>
        <v>－</v>
      </c>
      <c r="I14" s="56" t="str">
        <f>'[1]全體'!I8</f>
        <v>－</v>
      </c>
      <c r="J14" s="55" t="str">
        <f>'[1]全體'!J8</f>
        <v>－</v>
      </c>
      <c r="K14" s="56" t="str">
        <f>'[1]全體'!K8</f>
        <v>－</v>
      </c>
      <c r="L14" s="55" t="str">
        <f>'[1]全體'!L8</f>
        <v>－</v>
      </c>
      <c r="M14" s="53">
        <f>'[1]全體'!M8</f>
        <v>88179.415</v>
      </c>
      <c r="N14" s="57">
        <f>'[1]全體'!N8</f>
        <v>16970648.955</v>
      </c>
      <c r="O14" s="53">
        <f>'[1]全體'!O8</f>
        <v>456893.435</v>
      </c>
      <c r="P14" s="55" t="str">
        <f>'[1]全體'!P8</f>
        <v>－</v>
      </c>
      <c r="Q14" s="53">
        <f>'[1]全體'!Q8</f>
        <v>481199.35488637205</v>
      </c>
      <c r="R14" s="63" t="str">
        <f>'[1]全體'!R8</f>
        <v>－</v>
      </c>
      <c r="S14" s="53">
        <f>'[1]全體'!S8</f>
        <v>16805003.955</v>
      </c>
      <c r="T14" s="57">
        <f>'[1]全體'!T8</f>
        <v>16970648.955</v>
      </c>
      <c r="U14" s="53">
        <f>'[1]全體'!U8</f>
        <v>165645</v>
      </c>
      <c r="V14" s="55" t="str">
        <f>'[1]全體'!V8</f>
        <v>－</v>
      </c>
      <c r="W14" s="60" t="s">
        <v>5</v>
      </c>
      <c r="X14" s="115" t="s">
        <v>97</v>
      </c>
      <c r="Z14" s="113">
        <f aca="true" t="shared" si="0" ref="Z14:AA40">SUM(E14,G14)</f>
        <v>2475308.926480314</v>
      </c>
      <c r="AA14" s="114">
        <f t="shared" si="0"/>
        <v>0</v>
      </c>
      <c r="AB14" s="113">
        <f aca="true" t="shared" si="1" ref="AB14:AC40">SUM(C14,E14,G14,I14)</f>
        <v>15778731.750113627</v>
      </c>
      <c r="AC14" s="114">
        <f t="shared" si="1"/>
        <v>0</v>
      </c>
      <c r="AD14" s="113">
        <f aca="true" t="shared" si="2" ref="AD14:AE40">SUM(K14,M14,O14,Q14)</f>
        <v>1026272.204886372</v>
      </c>
      <c r="AE14" s="114">
        <f t="shared" si="2"/>
        <v>16970648.955</v>
      </c>
      <c r="AF14" s="2">
        <f>IF(Z14/100='[2]表6企業'!C7,0,1)</f>
        <v>1</v>
      </c>
      <c r="AH14" s="130">
        <f>IF(AB14/100='[2]表4非金融'!$C7,0,1)</f>
        <v>1</v>
      </c>
      <c r="AI14" s="131"/>
      <c r="AJ14" s="2">
        <f>IF(AD14/100='[2]表8金融'!$C8,0,1)</f>
        <v>1</v>
      </c>
      <c r="AK14" s="2">
        <f>IF(AE14/100='[2]表8金融'!$C31,0,1)</f>
        <v>1</v>
      </c>
      <c r="AL14" s="130">
        <f>IF(C14/100='[2]表5家庭'!$C7,0,1)</f>
        <v>1</v>
      </c>
      <c r="AM14" s="131"/>
      <c r="AP14" s="130">
        <f>IF(U14/100='[2]表9國外'!$C7,0,1)</f>
        <v>1</v>
      </c>
      <c r="AQ14" s="131"/>
    </row>
    <row r="15" spans="1:43" ht="28.5" customHeight="1">
      <c r="A15" s="3" t="s">
        <v>6</v>
      </c>
      <c r="B15" s="38" t="s">
        <v>99</v>
      </c>
      <c r="C15" s="53">
        <f>'[1]全體'!C9</f>
        <v>17747514.815286867</v>
      </c>
      <c r="D15" s="54" t="str">
        <f>'[1]全體'!D9</f>
        <v>－</v>
      </c>
      <c r="E15" s="53">
        <f>'[1]全體'!E9</f>
        <v>3034607.633475608</v>
      </c>
      <c r="F15" s="55" t="str">
        <f>'[1]全體'!F9</f>
        <v>－</v>
      </c>
      <c r="G15" s="53">
        <f>'[1]全體'!G9</f>
        <v>98735</v>
      </c>
      <c r="H15" s="55" t="str">
        <f>'[1]全體'!H9</f>
        <v>－</v>
      </c>
      <c r="I15" s="56" t="str">
        <f>'[1]全體'!I9</f>
        <v>－</v>
      </c>
      <c r="J15" s="55" t="str">
        <f>'[1]全體'!J9</f>
        <v>－</v>
      </c>
      <c r="K15" s="56" t="str">
        <f>'[1]全體'!K9</f>
        <v>－</v>
      </c>
      <c r="L15" s="55" t="str">
        <f>'[1]全體'!L9</f>
        <v>－</v>
      </c>
      <c r="M15" s="53">
        <f>'[1]全體'!M9</f>
        <v>1051122</v>
      </c>
      <c r="N15" s="57">
        <f>'[1]全體'!N9</f>
        <v>27773580.75</v>
      </c>
      <c r="O15" s="53">
        <f>'[1]全體'!O9</f>
        <v>1338339.2519999999</v>
      </c>
      <c r="P15" s="55" t="str">
        <f>'[1]全體'!P9</f>
        <v>－</v>
      </c>
      <c r="Q15" s="53">
        <f>'[1]全體'!Q9</f>
        <v>809741.0492375217</v>
      </c>
      <c r="R15" s="63" t="str">
        <f>'[1]全體'!R9</f>
        <v>－</v>
      </c>
      <c r="S15" s="53">
        <f>'[1]全體'!S9</f>
        <v>24080059.75</v>
      </c>
      <c r="T15" s="57">
        <f>'[1]全體'!T9</f>
        <v>27773580.75</v>
      </c>
      <c r="U15" s="53">
        <f>'[1]全體'!U9</f>
        <v>3693521</v>
      </c>
      <c r="V15" s="55" t="str">
        <f>'[1]全體'!V9</f>
        <v>－</v>
      </c>
      <c r="W15" s="60" t="s">
        <v>6</v>
      </c>
      <c r="X15" s="115" t="s">
        <v>99</v>
      </c>
      <c r="Z15" s="113">
        <f t="shared" si="0"/>
        <v>3133342.633475608</v>
      </c>
      <c r="AA15" s="114">
        <f t="shared" si="0"/>
        <v>0</v>
      </c>
      <c r="AB15" s="113">
        <f t="shared" si="1"/>
        <v>20880857.448762476</v>
      </c>
      <c r="AC15" s="114">
        <f t="shared" si="1"/>
        <v>0</v>
      </c>
      <c r="AD15" s="113">
        <f t="shared" si="2"/>
        <v>3199202.3012375217</v>
      </c>
      <c r="AE15" s="114">
        <f t="shared" si="2"/>
        <v>27773580.75</v>
      </c>
      <c r="AF15" s="2">
        <f>IF(Z15/100='[2]表6企業'!C8,0,1)</f>
        <v>1</v>
      </c>
      <c r="AH15" s="130">
        <f>IF(AB15/100='[2]表4非金融'!$C8,0,1)</f>
        <v>1</v>
      </c>
      <c r="AI15" s="131"/>
      <c r="AJ15" s="2">
        <f>IF(AD15/100='[2]表8金融'!$C9,0,1)</f>
        <v>1</v>
      </c>
      <c r="AK15" s="2">
        <f>IF(AE15/100='[2]表8金融'!$C32,0,1)</f>
        <v>1</v>
      </c>
      <c r="AL15" s="130">
        <f>IF(C15/100='[2]表5家庭'!$C8,0,1)</f>
        <v>1</v>
      </c>
      <c r="AM15" s="131"/>
      <c r="AP15" s="130">
        <f>IF(U15/100='[2]表9國外'!$C8,0,1)</f>
        <v>1</v>
      </c>
      <c r="AQ15" s="131"/>
    </row>
    <row r="16" spans="1:43" ht="28.5" customHeight="1">
      <c r="A16" s="3" t="s">
        <v>7</v>
      </c>
      <c r="B16" s="38" t="s">
        <v>101</v>
      </c>
      <c r="C16" s="53">
        <f>'[1]全體'!C10</f>
        <v>3101280.370319802</v>
      </c>
      <c r="D16" s="54" t="str">
        <f>'[1]全體'!D10</f>
        <v>－</v>
      </c>
      <c r="E16" s="53">
        <f>'[1]全體'!E10</f>
        <v>637.9965069657491</v>
      </c>
      <c r="F16" s="55" t="str">
        <f>'[1]全體'!F10</f>
        <v>－</v>
      </c>
      <c r="G16" s="53">
        <f>'[1]全體'!G10</f>
        <v>280</v>
      </c>
      <c r="H16" s="55" t="str">
        <f>'[1]全體'!H10</f>
        <v>－</v>
      </c>
      <c r="I16" s="56" t="str">
        <f>'[1]全體'!I10</f>
        <v>－</v>
      </c>
      <c r="J16" s="55" t="str">
        <f>'[1]全體'!J10</f>
        <v>－</v>
      </c>
      <c r="K16" s="56" t="str">
        <f>'[1]全體'!K10</f>
        <v>－</v>
      </c>
      <c r="L16" s="55" t="str">
        <f>'[1]全體'!L10</f>
        <v>－</v>
      </c>
      <c r="M16" s="53">
        <f>'[1]全體'!M10</f>
        <v>2390825</v>
      </c>
      <c r="N16" s="55" t="str">
        <f>'[1]全體'!N10</f>
        <v>－</v>
      </c>
      <c r="O16" s="53">
        <f>'[1]全體'!O10</f>
        <v>86336.145</v>
      </c>
      <c r="P16" s="55" t="str">
        <f>'[1]全體'!P10</f>
        <v>－</v>
      </c>
      <c r="Q16" s="53">
        <f>'[1]全體'!Q10</f>
        <v>77820.48817323243</v>
      </c>
      <c r="R16" s="55" t="str">
        <f>'[1]全體'!R10</f>
        <v>－</v>
      </c>
      <c r="S16" s="53">
        <f>'[1]全體'!S10</f>
        <v>5657179.999999999</v>
      </c>
      <c r="T16" s="55" t="str">
        <f>'[1]全體'!T10</f>
        <v>－</v>
      </c>
      <c r="U16" s="56" t="str">
        <f>'[1]全體'!U10</f>
        <v>－</v>
      </c>
      <c r="V16" s="57">
        <f>'[1]全體'!V10</f>
        <v>5657180</v>
      </c>
      <c r="W16" s="60" t="s">
        <v>7</v>
      </c>
      <c r="X16" s="115" t="s">
        <v>101</v>
      </c>
      <c r="Z16" s="113">
        <f t="shared" si="0"/>
        <v>917.9965069657491</v>
      </c>
      <c r="AA16" s="114">
        <f t="shared" si="0"/>
        <v>0</v>
      </c>
      <c r="AB16" s="113">
        <f t="shared" si="1"/>
        <v>3102198.3668267676</v>
      </c>
      <c r="AC16" s="114">
        <f t="shared" si="1"/>
        <v>0</v>
      </c>
      <c r="AD16" s="113">
        <f t="shared" si="2"/>
        <v>2554981.6331732324</v>
      </c>
      <c r="AE16" s="114">
        <f t="shared" si="2"/>
        <v>0</v>
      </c>
      <c r="AF16" s="2">
        <f>IF(Z16/100='[2]表6企業'!C9,0,1)</f>
        <v>1</v>
      </c>
      <c r="AH16" s="130">
        <f>IF(AB16/100='[2]表4非金融'!$C9,0,1)</f>
        <v>1</v>
      </c>
      <c r="AI16" s="131"/>
      <c r="AJ16" s="2">
        <f>IF(AD16/100='[2]表8金融'!$C10,0,1)</f>
        <v>1</v>
      </c>
      <c r="AL16" s="130">
        <f>IF(C16/100='[2]表5家庭'!$C9,0,1)</f>
        <v>1</v>
      </c>
      <c r="AM16" s="131"/>
      <c r="AP16" s="130"/>
      <c r="AQ16" s="131">
        <f>IF(V16/100='[2]表9國外'!$C24,0,1)</f>
        <v>1</v>
      </c>
    </row>
    <row r="17" spans="1:43" ht="28.5" customHeight="1" thickBot="1">
      <c r="A17" s="3" t="s">
        <v>8</v>
      </c>
      <c r="B17" s="38" t="s">
        <v>12</v>
      </c>
      <c r="C17" s="56" t="str">
        <f>'[1]全體'!C11</f>
        <v>－</v>
      </c>
      <c r="D17" s="54" t="str">
        <f>'[1]全體'!D11</f>
        <v>－</v>
      </c>
      <c r="E17" s="56" t="str">
        <f>'[1]全體'!E11</f>
        <v>－</v>
      </c>
      <c r="F17" s="55" t="str">
        <f>'[1]全體'!F11</f>
        <v>－</v>
      </c>
      <c r="G17" s="56" t="str">
        <f>'[1]全體'!G11</f>
        <v>－</v>
      </c>
      <c r="H17" s="55" t="str">
        <f>'[1]全體'!H11</f>
        <v>－</v>
      </c>
      <c r="I17" s="53">
        <f>'[1]全體'!I11</f>
        <v>1224065.295</v>
      </c>
      <c r="J17" s="55" t="str">
        <f>'[1]全體'!J11</f>
        <v>－</v>
      </c>
      <c r="K17" s="56" t="str">
        <f>'[1]全體'!K11</f>
        <v>－</v>
      </c>
      <c r="L17" s="57">
        <f>'[1]全體'!L11</f>
        <v>200691</v>
      </c>
      <c r="M17" s="56" t="str">
        <f>'[1]全體'!M11</f>
        <v>－</v>
      </c>
      <c r="N17" s="57">
        <f>'[1]全體'!N11</f>
        <v>1023374.295</v>
      </c>
      <c r="O17" s="56" t="str">
        <f>'[1]全體'!O11</f>
        <v>－</v>
      </c>
      <c r="P17" s="55" t="str">
        <f>'[1]全體'!P11</f>
        <v>－</v>
      </c>
      <c r="Q17" s="56" t="str">
        <f>'[1]全體'!Q11</f>
        <v>－</v>
      </c>
      <c r="R17" s="63" t="str">
        <f>'[1]全體'!R11</f>
        <v>－</v>
      </c>
      <c r="S17" s="53">
        <f>'[1]全體'!S11</f>
        <v>1224065.295</v>
      </c>
      <c r="T17" s="57">
        <f>'[1]全體'!T11</f>
        <v>1224065.295</v>
      </c>
      <c r="U17" s="56" t="str">
        <f>'[1]全體'!U11</f>
        <v>－</v>
      </c>
      <c r="V17" s="55" t="str">
        <f>'[1]全體'!V11</f>
        <v>－</v>
      </c>
      <c r="W17" s="60" t="s">
        <v>8</v>
      </c>
      <c r="X17" s="115" t="s">
        <v>12</v>
      </c>
      <c r="Z17" s="113">
        <f t="shared" si="0"/>
        <v>0</v>
      </c>
      <c r="AA17" s="114">
        <f t="shared" si="0"/>
        <v>0</v>
      </c>
      <c r="AB17" s="113">
        <f t="shared" si="1"/>
        <v>1224065.295</v>
      </c>
      <c r="AC17" s="114">
        <f t="shared" si="1"/>
        <v>0</v>
      </c>
      <c r="AD17" s="113">
        <f t="shared" si="2"/>
        <v>0</v>
      </c>
      <c r="AE17" s="114">
        <f t="shared" si="2"/>
        <v>1224065.295</v>
      </c>
      <c r="AH17" s="130">
        <f>IF(AB17/100='[2]表4非金融'!$C10,0,1)</f>
        <v>1</v>
      </c>
      <c r="AI17" s="131"/>
      <c r="AK17" s="2">
        <f>IF(AE17/100='[2]表8金融'!$C33,0,1)</f>
        <v>1</v>
      </c>
      <c r="AL17" s="130"/>
      <c r="AM17" s="131"/>
      <c r="AN17" s="2">
        <f>IF(I17/100='[2]表7.政府'!$C10,0,1)</f>
        <v>1</v>
      </c>
      <c r="AP17" s="130"/>
      <c r="AQ17" s="131"/>
    </row>
    <row r="18" spans="1:43" ht="28.5" customHeight="1">
      <c r="A18" s="3" t="s">
        <v>9</v>
      </c>
      <c r="B18" s="38" t="s">
        <v>13</v>
      </c>
      <c r="C18" s="56" t="str">
        <f>'[1]全體'!C12</f>
        <v>－</v>
      </c>
      <c r="D18" s="54" t="str">
        <f>'[1]全體'!D12</f>
        <v>－</v>
      </c>
      <c r="E18" s="56" t="str">
        <f>'[1]全體'!E12</f>
        <v>－</v>
      </c>
      <c r="F18" s="55" t="str">
        <f>'[1]全體'!F12</f>
        <v>－</v>
      </c>
      <c r="G18" s="56" t="str">
        <f>'[1]全體'!G12</f>
        <v>－</v>
      </c>
      <c r="H18" s="55" t="str">
        <f>'[1]全體'!H12</f>
        <v>－</v>
      </c>
      <c r="I18" s="56" t="str">
        <f>'[1]全體'!I12</f>
        <v>－</v>
      </c>
      <c r="J18" s="55" t="str">
        <f>'[1]全體'!J12</f>
        <v>－</v>
      </c>
      <c r="K18" s="56" t="str">
        <f>'[1]全體'!K12</f>
        <v>－</v>
      </c>
      <c r="L18" s="57">
        <f>'[1]全體'!L12</f>
        <v>1700503</v>
      </c>
      <c r="M18" s="53">
        <f>'[1]全體'!M12</f>
        <v>1700503</v>
      </c>
      <c r="N18" s="55" t="str">
        <f>'[1]全體'!N12</f>
        <v>－</v>
      </c>
      <c r="O18" s="56" t="str">
        <f>'[1]全體'!O12</f>
        <v>－</v>
      </c>
      <c r="P18" s="55" t="str">
        <f>'[1]全體'!P12</f>
        <v>－</v>
      </c>
      <c r="Q18" s="62" t="str">
        <f>'[1]全體'!Q12</f>
        <v>－</v>
      </c>
      <c r="R18" s="55" t="str">
        <f>'[1]全體'!R12</f>
        <v>－</v>
      </c>
      <c r="S18" s="53">
        <f>'[1]全體'!S12</f>
        <v>1700503</v>
      </c>
      <c r="T18" s="57">
        <f>'[1]全體'!T12</f>
        <v>1700503</v>
      </c>
      <c r="U18" s="56" t="str">
        <f>'[1]全體'!U12</f>
        <v>－</v>
      </c>
      <c r="V18" s="55" t="str">
        <f>'[1]全體'!V12</f>
        <v>－</v>
      </c>
      <c r="W18" s="60" t="s">
        <v>9</v>
      </c>
      <c r="X18" s="115" t="s">
        <v>13</v>
      </c>
      <c r="Z18" s="113">
        <f t="shared" si="0"/>
        <v>0</v>
      </c>
      <c r="AA18" s="114">
        <f t="shared" si="0"/>
        <v>0</v>
      </c>
      <c r="AB18" s="113">
        <f t="shared" si="1"/>
        <v>0</v>
      </c>
      <c r="AC18" s="114">
        <f t="shared" si="1"/>
        <v>0</v>
      </c>
      <c r="AD18" s="113">
        <f t="shared" si="2"/>
        <v>1700503</v>
      </c>
      <c r="AE18" s="114">
        <f t="shared" si="2"/>
        <v>1700503</v>
      </c>
      <c r="AH18" s="130"/>
      <c r="AI18" s="131"/>
      <c r="AJ18" s="125">
        <f>IF(SUM(AD18:AD22)/100='[2]表8金融'!$C6,0,1)</f>
        <v>1</v>
      </c>
      <c r="AK18" s="137">
        <f>IF(SUM(AE18:AE22)/100='[2]表8金融'!$C29,0,1)</f>
        <v>1</v>
      </c>
      <c r="AL18" s="130"/>
      <c r="AM18" s="131"/>
      <c r="AP18" s="130"/>
      <c r="AQ18" s="131"/>
    </row>
    <row r="19" spans="1:43" ht="28.5" customHeight="1">
      <c r="A19" s="3" t="s">
        <v>20</v>
      </c>
      <c r="B19" s="38" t="s">
        <v>14</v>
      </c>
      <c r="C19" s="56" t="str">
        <f>'[1]全體'!C13</f>
        <v>－</v>
      </c>
      <c r="D19" s="54" t="str">
        <f>'[1]全體'!D13</f>
        <v>－</v>
      </c>
      <c r="E19" s="56" t="str">
        <f>'[1]全體'!E13</f>
        <v>－</v>
      </c>
      <c r="F19" s="55" t="str">
        <f>'[1]全體'!F13</f>
        <v>－</v>
      </c>
      <c r="G19" s="56" t="str">
        <f>'[1]全體'!G13</f>
        <v>－</v>
      </c>
      <c r="H19" s="55" t="str">
        <f>'[1]全體'!H13</f>
        <v>－</v>
      </c>
      <c r="I19" s="56" t="str">
        <f>'[1]全體'!I13</f>
        <v>－</v>
      </c>
      <c r="J19" s="55" t="str">
        <f>'[1]全體'!J13</f>
        <v>－</v>
      </c>
      <c r="K19" s="56" t="str">
        <f>'[1]全體'!K13</f>
        <v>－</v>
      </c>
      <c r="L19" s="57">
        <f>'[1]全體'!L13</f>
        <v>2243689</v>
      </c>
      <c r="M19" s="53">
        <f>'[1]全體'!M13</f>
        <v>2183680</v>
      </c>
      <c r="N19" s="55" t="str">
        <f>'[1]全體'!N13</f>
        <v>－</v>
      </c>
      <c r="O19" s="53">
        <f>'[1]全體'!O13</f>
        <v>60008</v>
      </c>
      <c r="P19" s="55" t="str">
        <f>'[1]全體'!P13</f>
        <v>－</v>
      </c>
      <c r="Q19" s="53">
        <f>'[1]全體'!Q13</f>
        <v>1</v>
      </c>
      <c r="R19" s="55" t="str">
        <f>'[1]全體'!R13</f>
        <v>－</v>
      </c>
      <c r="S19" s="53">
        <f>'[1]全體'!S13</f>
        <v>2243689</v>
      </c>
      <c r="T19" s="57">
        <f>'[1]全體'!T13</f>
        <v>2243689</v>
      </c>
      <c r="U19" s="56" t="str">
        <f>'[1]全體'!U13</f>
        <v>－</v>
      </c>
      <c r="V19" s="55" t="str">
        <f>'[1]全體'!V13</f>
        <v>－</v>
      </c>
      <c r="W19" s="60" t="s">
        <v>20</v>
      </c>
      <c r="X19" s="115" t="s">
        <v>14</v>
      </c>
      <c r="Z19" s="113">
        <f t="shared" si="0"/>
        <v>0</v>
      </c>
      <c r="AA19" s="114">
        <f t="shared" si="0"/>
        <v>0</v>
      </c>
      <c r="AB19" s="113">
        <f t="shared" si="1"/>
        <v>0</v>
      </c>
      <c r="AC19" s="114">
        <f t="shared" si="1"/>
        <v>0</v>
      </c>
      <c r="AD19" s="113">
        <f t="shared" si="2"/>
        <v>2243689</v>
      </c>
      <c r="AE19" s="114">
        <f t="shared" si="2"/>
        <v>2243689</v>
      </c>
      <c r="AH19" s="130"/>
      <c r="AI19" s="131"/>
      <c r="AJ19" s="126"/>
      <c r="AK19" s="138"/>
      <c r="AL19" s="130"/>
      <c r="AM19" s="131"/>
      <c r="AP19" s="130"/>
      <c r="AQ19" s="131"/>
    </row>
    <row r="20" spans="1:43" ht="28.5" customHeight="1">
      <c r="A20" s="3" t="s">
        <v>21</v>
      </c>
      <c r="B20" s="38" t="s">
        <v>106</v>
      </c>
      <c r="C20" s="56" t="str">
        <f>'[1]全體'!C14</f>
        <v>－</v>
      </c>
      <c r="D20" s="54" t="str">
        <f>'[1]全體'!D14</f>
        <v>－</v>
      </c>
      <c r="E20" s="56" t="str">
        <f>'[1]全體'!E14</f>
        <v>－</v>
      </c>
      <c r="F20" s="55" t="str">
        <f>'[1]全體'!F14</f>
        <v>－</v>
      </c>
      <c r="G20" s="56" t="str">
        <f>'[1]全體'!G14</f>
        <v>－</v>
      </c>
      <c r="H20" s="55" t="str">
        <f>'[1]全體'!H14</f>
        <v>－</v>
      </c>
      <c r="I20" s="56" t="str">
        <f>'[1]全體'!I14</f>
        <v>－</v>
      </c>
      <c r="J20" s="55" t="str">
        <f>'[1]全體'!J14</f>
        <v>－</v>
      </c>
      <c r="K20" s="56" t="str">
        <f>'[1]全體'!K14</f>
        <v>－</v>
      </c>
      <c r="L20" s="57">
        <f>'[1]全體'!L14</f>
        <v>7587300</v>
      </c>
      <c r="M20" s="53">
        <f>'[1]全體'!M14</f>
        <v>7486795</v>
      </c>
      <c r="N20" s="55" t="str">
        <f>'[1]全體'!N14</f>
        <v>－</v>
      </c>
      <c r="O20" s="56">
        <f>'[1]全體'!O14</f>
        <v>30500</v>
      </c>
      <c r="P20" s="55" t="str">
        <f>'[1]全體'!P14</f>
        <v>－</v>
      </c>
      <c r="Q20" s="53">
        <f>'[1]全體'!Q14</f>
        <v>70005</v>
      </c>
      <c r="R20" s="55" t="str">
        <f>'[1]全體'!R14</f>
        <v>－</v>
      </c>
      <c r="S20" s="53">
        <f>'[1]全體'!S14</f>
        <v>7587300</v>
      </c>
      <c r="T20" s="57">
        <f>'[1]全體'!T14</f>
        <v>7587300</v>
      </c>
      <c r="U20" s="56" t="str">
        <f>'[1]全體'!U14</f>
        <v>－</v>
      </c>
      <c r="V20" s="55" t="str">
        <f>'[1]全體'!V14</f>
        <v>－</v>
      </c>
      <c r="W20" s="60" t="s">
        <v>21</v>
      </c>
      <c r="X20" s="115" t="s">
        <v>106</v>
      </c>
      <c r="Z20" s="113">
        <f t="shared" si="0"/>
        <v>0</v>
      </c>
      <c r="AA20" s="114">
        <f t="shared" si="0"/>
        <v>0</v>
      </c>
      <c r="AB20" s="113">
        <f t="shared" si="1"/>
        <v>0</v>
      </c>
      <c r="AC20" s="114">
        <f t="shared" si="1"/>
        <v>0</v>
      </c>
      <c r="AD20" s="113">
        <f t="shared" si="2"/>
        <v>7587300</v>
      </c>
      <c r="AE20" s="114">
        <f t="shared" si="2"/>
        <v>7587300</v>
      </c>
      <c r="AH20" s="130"/>
      <c r="AI20" s="131"/>
      <c r="AJ20" s="126"/>
      <c r="AK20" s="138"/>
      <c r="AL20" s="130"/>
      <c r="AM20" s="131"/>
      <c r="AP20" s="130"/>
      <c r="AQ20" s="131"/>
    </row>
    <row r="21" spans="1:43" ht="28.5" customHeight="1">
      <c r="A21" s="3" t="s">
        <v>22</v>
      </c>
      <c r="B21" s="38" t="s">
        <v>15</v>
      </c>
      <c r="C21" s="56" t="str">
        <f>'[1]全體'!C15</f>
        <v>－</v>
      </c>
      <c r="D21" s="54" t="str">
        <f>'[1]全體'!D15</f>
        <v>－</v>
      </c>
      <c r="E21" s="56" t="str">
        <f>'[1]全體'!E15</f>
        <v>－</v>
      </c>
      <c r="F21" s="55" t="str">
        <f>'[1]全體'!F15</f>
        <v>－</v>
      </c>
      <c r="G21" s="56" t="str">
        <f>'[1]全體'!G15</f>
        <v>－</v>
      </c>
      <c r="H21" s="55" t="str">
        <f>'[1]全體'!H15</f>
        <v>－</v>
      </c>
      <c r="I21" s="56" t="str">
        <f>'[1]全體'!I15</f>
        <v>－</v>
      </c>
      <c r="J21" s="55" t="str">
        <f>'[1]全體'!J15</f>
        <v>－</v>
      </c>
      <c r="K21" s="53">
        <f>'[1]全體'!K15</f>
        <v>1107230</v>
      </c>
      <c r="L21" s="55" t="str">
        <f>'[1]全體'!L15</f>
        <v>－</v>
      </c>
      <c r="M21" s="56" t="str">
        <f>'[1]全體'!M15</f>
        <v>－</v>
      </c>
      <c r="N21" s="57">
        <f>'[1]全體'!N15</f>
        <v>1107230</v>
      </c>
      <c r="O21" s="56" t="str">
        <f>'[1]全體'!O15</f>
        <v>－</v>
      </c>
      <c r="P21" s="55" t="str">
        <f>'[1]全體'!P15</f>
        <v>－</v>
      </c>
      <c r="Q21" s="56" t="str">
        <f>'[1]全體'!Q15</f>
        <v>－</v>
      </c>
      <c r="R21" s="63" t="str">
        <f>IF('[1]全體'!R15=0,"－",'[1]全體'!R15)</f>
        <v>－</v>
      </c>
      <c r="S21" s="53">
        <f>'[1]全體'!S15</f>
        <v>1107230</v>
      </c>
      <c r="T21" s="57">
        <f>'[1]全體'!T15</f>
        <v>1107230</v>
      </c>
      <c r="U21" s="56" t="str">
        <f>'[1]全體'!U15</f>
        <v>－</v>
      </c>
      <c r="V21" s="55" t="str">
        <f>'[1]全體'!V15</f>
        <v>－</v>
      </c>
      <c r="W21" s="60" t="s">
        <v>22</v>
      </c>
      <c r="X21" s="115" t="s">
        <v>15</v>
      </c>
      <c r="Z21" s="113">
        <f t="shared" si="0"/>
        <v>0</v>
      </c>
      <c r="AA21" s="114">
        <f t="shared" si="0"/>
        <v>0</v>
      </c>
      <c r="AB21" s="113">
        <f t="shared" si="1"/>
        <v>0</v>
      </c>
      <c r="AC21" s="114">
        <f t="shared" si="1"/>
        <v>0</v>
      </c>
      <c r="AD21" s="113">
        <f t="shared" si="2"/>
        <v>1107230</v>
      </c>
      <c r="AE21" s="114">
        <f t="shared" si="2"/>
        <v>1107230</v>
      </c>
      <c r="AH21" s="130"/>
      <c r="AI21" s="131"/>
      <c r="AJ21" s="126"/>
      <c r="AK21" s="138"/>
      <c r="AL21" s="130"/>
      <c r="AM21" s="131"/>
      <c r="AP21" s="130"/>
      <c r="AQ21" s="131"/>
    </row>
    <row r="22" spans="1:43" ht="28.5" customHeight="1" thickBot="1">
      <c r="A22" s="3" t="s">
        <v>27</v>
      </c>
      <c r="B22" s="38" t="s">
        <v>16</v>
      </c>
      <c r="C22" s="56" t="str">
        <f>'[1]全體'!C16</f>
        <v>－</v>
      </c>
      <c r="D22" s="54" t="str">
        <f>'[1]全體'!D16</f>
        <v>－</v>
      </c>
      <c r="E22" s="56" t="str">
        <f>'[1]全體'!E16</f>
        <v>－</v>
      </c>
      <c r="F22" s="55" t="str">
        <f>'[1]全體'!F16</f>
        <v>－</v>
      </c>
      <c r="G22" s="56" t="str">
        <f>'[1]全體'!G16</f>
        <v>－</v>
      </c>
      <c r="H22" s="55" t="str">
        <f>'[1]全體'!H16</f>
        <v>－</v>
      </c>
      <c r="I22" s="56" t="str">
        <f>'[1]全體'!I16</f>
        <v>－</v>
      </c>
      <c r="J22" s="55" t="str">
        <f>'[1]全體'!J16</f>
        <v>－</v>
      </c>
      <c r="K22" s="109" t="str">
        <f>'[1]全體'!K16</f>
        <v>－</v>
      </c>
      <c r="L22" s="55" t="str">
        <f>'[1]全體'!L16</f>
        <v>－</v>
      </c>
      <c r="M22" s="53">
        <f>'[1]全體'!M16</f>
        <v>82506</v>
      </c>
      <c r="N22" s="57">
        <f>'[1]全體'!N16</f>
        <v>1203</v>
      </c>
      <c r="O22" s="56" t="str">
        <f>'[1]全體'!O16</f>
        <v>－</v>
      </c>
      <c r="P22" s="55" t="str">
        <f>'[1]全體'!P16</f>
        <v>－</v>
      </c>
      <c r="Q22" s="53">
        <f>'[1]全體'!Q16</f>
        <v>1203</v>
      </c>
      <c r="R22" s="57">
        <f>'[1]全體'!R16</f>
        <v>82506</v>
      </c>
      <c r="S22" s="53">
        <f>'[1]全體'!S16</f>
        <v>83709</v>
      </c>
      <c r="T22" s="57">
        <f>'[1]全體'!T16</f>
        <v>83709</v>
      </c>
      <c r="U22" s="56" t="str">
        <f>'[1]全體'!U16</f>
        <v>－</v>
      </c>
      <c r="V22" s="55" t="str">
        <f>'[1]全體'!V16</f>
        <v>－</v>
      </c>
      <c r="W22" s="60" t="s">
        <v>27</v>
      </c>
      <c r="X22" s="115" t="s">
        <v>16</v>
      </c>
      <c r="Z22" s="113">
        <f t="shared" si="0"/>
        <v>0</v>
      </c>
      <c r="AA22" s="114">
        <f t="shared" si="0"/>
        <v>0</v>
      </c>
      <c r="AB22" s="113">
        <f t="shared" si="1"/>
        <v>0</v>
      </c>
      <c r="AC22" s="114">
        <f t="shared" si="1"/>
        <v>0</v>
      </c>
      <c r="AD22" s="113">
        <f t="shared" si="2"/>
        <v>83709</v>
      </c>
      <c r="AE22" s="114">
        <f t="shared" si="2"/>
        <v>83709</v>
      </c>
      <c r="AH22" s="130"/>
      <c r="AI22" s="131"/>
      <c r="AJ22" s="127"/>
      <c r="AK22" s="139"/>
      <c r="AL22" s="130"/>
      <c r="AM22" s="131"/>
      <c r="AP22" s="130"/>
      <c r="AQ22" s="131"/>
    </row>
    <row r="23" spans="1:43" ht="28.5" customHeight="1">
      <c r="A23" s="3" t="s">
        <v>28</v>
      </c>
      <c r="B23" s="38" t="s">
        <v>18</v>
      </c>
      <c r="C23" s="56" t="str">
        <f>'[1]全體'!C17</f>
        <v>－</v>
      </c>
      <c r="D23" s="61">
        <f>'[1]全體'!D17</f>
        <v>14312453.925957937</v>
      </c>
      <c r="E23" s="56" t="str">
        <f>'[1]全體'!E17</f>
        <v>－</v>
      </c>
      <c r="F23" s="57">
        <f>'[1]全體'!F17</f>
        <v>10001355.609935898</v>
      </c>
      <c r="G23" s="56" t="str">
        <f>'[1]全體'!G17</f>
        <v>－</v>
      </c>
      <c r="H23" s="57">
        <f>'[1]全體'!H17</f>
        <v>539085.687</v>
      </c>
      <c r="I23" s="56" t="str">
        <f>'[1]全體'!I17</f>
        <v>－</v>
      </c>
      <c r="J23" s="57">
        <f>'[1]全體'!J17</f>
        <v>1327585</v>
      </c>
      <c r="K23" s="53" t="str">
        <f>'[1]全體'!K17</f>
        <v>－</v>
      </c>
      <c r="L23" s="55" t="str">
        <f>'[1]全體'!L17</f>
        <v>－</v>
      </c>
      <c r="M23" s="53">
        <f>'[1]全體'!M17</f>
        <v>28690344.747</v>
      </c>
      <c r="N23" s="57">
        <f>'[1]全體'!N17</f>
        <v>5998</v>
      </c>
      <c r="O23" s="53">
        <f>'[1]全體'!O17</f>
        <v>1522503.908037253</v>
      </c>
      <c r="P23" s="57">
        <f>'[1]全體'!P17</f>
        <v>7546.553614654329</v>
      </c>
      <c r="Q23" s="53">
        <f>'[1]全體'!Q17</f>
        <v>711142.2015716033</v>
      </c>
      <c r="R23" s="57">
        <f>'[1]全體'!R17</f>
        <v>969384.3215425692</v>
      </c>
      <c r="S23" s="53">
        <f>'[1]全體'!S17</f>
        <v>30923990.856608856</v>
      </c>
      <c r="T23" s="57">
        <f>'[1]全體'!T17</f>
        <v>27163409.098051056</v>
      </c>
      <c r="U23" s="56" t="str">
        <f>'[1]全體'!U17</f>
        <v>－</v>
      </c>
      <c r="V23" s="57">
        <f>'[1]全體'!V17</f>
        <v>3760581.7585578</v>
      </c>
      <c r="W23" s="60" t="s">
        <v>28</v>
      </c>
      <c r="X23" s="115" t="s">
        <v>18</v>
      </c>
      <c r="Z23" s="113">
        <f t="shared" si="0"/>
        <v>0</v>
      </c>
      <c r="AA23" s="114">
        <f t="shared" si="0"/>
        <v>10540441.2969359</v>
      </c>
      <c r="AB23" s="113">
        <f t="shared" si="1"/>
        <v>0</v>
      </c>
      <c r="AC23" s="114">
        <f t="shared" si="1"/>
        <v>26180480.222893834</v>
      </c>
      <c r="AD23" s="113">
        <f t="shared" si="2"/>
        <v>30923990.856608856</v>
      </c>
      <c r="AE23" s="114">
        <f t="shared" si="2"/>
        <v>982928.8751572235</v>
      </c>
      <c r="AG23" s="2">
        <f>IF(AA23/100='[2]表6企業'!$C27,0,1)</f>
        <v>1</v>
      </c>
      <c r="AH23" s="130"/>
      <c r="AI23" s="131">
        <f>IF(AC23/100='[2]表4非金融'!$C27,0,1)</f>
        <v>1</v>
      </c>
      <c r="AJ23" s="2">
        <f>IF(AD23/100=('[2]表8金融'!$C12+'[2]表8金融'!$C13),0,1)</f>
        <v>1</v>
      </c>
      <c r="AK23" s="2">
        <f>IF(AE23/100='[2]表8金融'!$C35,0,1)</f>
        <v>1</v>
      </c>
      <c r="AL23" s="130"/>
      <c r="AM23" s="131">
        <f>IF(D23/100='[2]表5家庭'!$C27,0,1)</f>
        <v>1</v>
      </c>
      <c r="AO23" s="2">
        <f>IF(J23/100='[2]表7.政府'!$C27,0,1)</f>
        <v>1</v>
      </c>
      <c r="AP23" s="130"/>
      <c r="AQ23" s="131">
        <f>IF(V23/100='[2]表9國外'!$C26,0,1)</f>
        <v>1</v>
      </c>
    </row>
    <row r="24" spans="1:43" ht="28.5" customHeight="1">
      <c r="A24" s="3" t="s">
        <v>29</v>
      </c>
      <c r="B24" s="38" t="s">
        <v>111</v>
      </c>
      <c r="C24" s="53">
        <f>'[1]全體'!C18</f>
        <v>286407.6229242905</v>
      </c>
      <c r="D24" s="54" t="str">
        <f>'[1]全體'!D18</f>
        <v>－</v>
      </c>
      <c r="E24" s="53">
        <f>'[1]全體'!E18</f>
        <v>124010.90183094026</v>
      </c>
      <c r="F24" s="57" t="str">
        <f>'[1]全體'!F18</f>
        <v>－</v>
      </c>
      <c r="G24" s="53">
        <f>'[1]全體'!G18</f>
        <v>3500</v>
      </c>
      <c r="H24" s="55" t="str">
        <f>'[1]全體'!H18</f>
        <v>－</v>
      </c>
      <c r="I24" s="53">
        <f>'[1]全體'!I18</f>
        <v>16106.626</v>
      </c>
      <c r="J24" s="55" t="str">
        <f>'[1]全體'!J18</f>
        <v>－</v>
      </c>
      <c r="K24" s="53" t="str">
        <f>'[1]全體'!K18</f>
        <v>－</v>
      </c>
      <c r="L24" s="55" t="str">
        <f>'[1]全體'!L18</f>
        <v>－</v>
      </c>
      <c r="M24" s="53">
        <f>'[1]全體'!M18</f>
        <v>229459.574</v>
      </c>
      <c r="N24" s="57">
        <f>'[1]全體'!N18</f>
        <v>292660</v>
      </c>
      <c r="O24" s="53">
        <f>'[1]全體'!O18</f>
        <v>250302.32991554053</v>
      </c>
      <c r="P24" s="120" t="str">
        <f>'[1]全體'!P18</f>
        <v>－</v>
      </c>
      <c r="Q24" s="53">
        <f>'[1]全體'!Q18</f>
        <v>298845.4724355174</v>
      </c>
      <c r="R24" s="57">
        <f>'[1]全體'!R18</f>
        <v>1081823.5271062888</v>
      </c>
      <c r="S24" s="53">
        <f>'[1]全體'!S18</f>
        <v>1208632.5271062886</v>
      </c>
      <c r="T24" s="57">
        <f>'[1]全體'!T18</f>
        <v>1374483.5271062888</v>
      </c>
      <c r="U24" s="53">
        <f>'[1]全體'!U18</f>
        <v>165851</v>
      </c>
      <c r="V24" s="120" t="str">
        <f>'[1]全體'!V18</f>
        <v>－</v>
      </c>
      <c r="W24" s="60" t="s">
        <v>29</v>
      </c>
      <c r="X24" s="115" t="s">
        <v>111</v>
      </c>
      <c r="Z24" s="113">
        <f t="shared" si="0"/>
        <v>127510.90183094026</v>
      </c>
      <c r="AA24" s="114">
        <f t="shared" si="0"/>
        <v>0</v>
      </c>
      <c r="AB24" s="113">
        <f t="shared" si="1"/>
        <v>430025.15075523074</v>
      </c>
      <c r="AC24" s="114">
        <f t="shared" si="1"/>
        <v>0</v>
      </c>
      <c r="AD24" s="113">
        <f t="shared" si="2"/>
        <v>778607.376351058</v>
      </c>
      <c r="AE24" s="114">
        <f t="shared" si="2"/>
        <v>1374483.5271062888</v>
      </c>
      <c r="AF24" s="124"/>
      <c r="AG24" s="148">
        <f>IF(AA24/100='[2]表6企業'!$C29,0,1)</f>
        <v>0</v>
      </c>
      <c r="AH24" s="132"/>
      <c r="AI24" s="149">
        <f>IF(AC24/100='[2]表4非金融'!$C29,0,1)</f>
        <v>1</v>
      </c>
      <c r="AJ24" s="2">
        <f>IF(AD24/100=('[2]表8金融'!$C14),0,1)</f>
        <v>1</v>
      </c>
      <c r="AK24" s="2">
        <f>IF(AE24/100='[2]表8金融'!$C37,0,1)</f>
        <v>1</v>
      </c>
      <c r="AL24" s="132"/>
      <c r="AM24" s="131"/>
      <c r="AP24" s="130">
        <f>IF(U24/100='[2]表9國外'!$C11,0,1)</f>
        <v>1</v>
      </c>
      <c r="AQ24" s="131" t="e">
        <f>IF(V24/100='[2]表9國外'!$C28,0,1)</f>
        <v>#VALUE!</v>
      </c>
    </row>
    <row r="25" spans="1:43" ht="28.5" customHeight="1">
      <c r="A25" s="3" t="s">
        <v>30</v>
      </c>
      <c r="B25" s="38" t="s">
        <v>46</v>
      </c>
      <c r="C25" s="53">
        <f>'[1]全體'!C19</f>
        <v>58373.40280867335</v>
      </c>
      <c r="D25" s="61">
        <f>'[1]全體'!D19</f>
        <v>65415.74624210886</v>
      </c>
      <c r="E25" s="53">
        <f>'[1]全體'!E19</f>
        <v>590199.9354312811</v>
      </c>
      <c r="F25" s="57">
        <f>'[1]全體'!F19</f>
        <v>1200843.1747198915</v>
      </c>
      <c r="G25" s="62" t="str">
        <f>'[1]全體'!G19</f>
        <v>－</v>
      </c>
      <c r="H25" s="57">
        <f>'[1]全體'!H19</f>
        <v>181064.272</v>
      </c>
      <c r="I25" s="53">
        <f>'[1]全體'!I19</f>
        <v>333932.78099999996</v>
      </c>
      <c r="J25" s="57">
        <f>'[1]全體'!J19</f>
        <v>73383.53908218839</v>
      </c>
      <c r="K25" s="109" t="str">
        <f>'[1]全體'!K19</f>
        <v>－</v>
      </c>
      <c r="L25" s="55" t="str">
        <f>'[1]全體'!L19</f>
        <v>－</v>
      </c>
      <c r="M25" s="56" t="str">
        <f>'[1]全體'!M19</f>
        <v>－</v>
      </c>
      <c r="N25" s="57">
        <f>'[1]全體'!N19</f>
        <v>772196.529</v>
      </c>
      <c r="O25" s="56" t="str">
        <f>'[1]全體'!O19</f>
        <v>－</v>
      </c>
      <c r="P25" s="55" t="str">
        <f>'[1]全體'!P19</f>
        <v>－</v>
      </c>
      <c r="Q25" s="56" t="str">
        <f>'[1]全體'!Q19</f>
        <v>－</v>
      </c>
      <c r="R25" s="57">
        <f>'[1]全體'!R19</f>
        <v>16905.214961081907</v>
      </c>
      <c r="S25" s="53">
        <f>'[1]全體'!S19</f>
        <v>982506.1192399544</v>
      </c>
      <c r="T25" s="57">
        <f>'[1]全體'!T19</f>
        <v>2309808.47600527</v>
      </c>
      <c r="U25" s="53">
        <f>'[1]全體'!U19</f>
        <v>1514522</v>
      </c>
      <c r="V25" s="57">
        <f>'[1]全體'!V19</f>
        <v>187219.6432346837</v>
      </c>
      <c r="W25" s="60" t="s">
        <v>30</v>
      </c>
      <c r="X25" s="115" t="s">
        <v>46</v>
      </c>
      <c r="Z25" s="113">
        <f t="shared" si="0"/>
        <v>590199.9354312811</v>
      </c>
      <c r="AA25" s="114">
        <f t="shared" si="0"/>
        <v>1381907.4467198914</v>
      </c>
      <c r="AB25" s="113">
        <f t="shared" si="1"/>
        <v>982506.1192399544</v>
      </c>
      <c r="AC25" s="114">
        <f t="shared" si="1"/>
        <v>1520706.7320441885</v>
      </c>
      <c r="AD25" s="113">
        <f t="shared" si="2"/>
        <v>0</v>
      </c>
      <c r="AE25" s="114">
        <f t="shared" si="2"/>
        <v>789101.7439610818</v>
      </c>
      <c r="AF25" s="124"/>
      <c r="AG25" s="2">
        <f>IF(AA25/100='[2]表6企業'!$C28,0,1)</f>
        <v>1</v>
      </c>
      <c r="AH25" s="132"/>
      <c r="AI25" s="131">
        <f>IF(AC25/100='[2]表4非金融'!$C28,0,1)</f>
        <v>1</v>
      </c>
      <c r="AK25" s="2">
        <f>IF(AE25/100='[2]表8金融'!$C36,0,1)</f>
        <v>1</v>
      </c>
      <c r="AL25" s="132"/>
      <c r="AM25" s="131">
        <f>IF(D25/100='[2]表5家庭'!$C28,0,1)</f>
        <v>1</v>
      </c>
      <c r="AO25" s="2">
        <f>IF(J25/100='[2]表7.政府'!$C28,0,1)</f>
        <v>1</v>
      </c>
      <c r="AP25" s="130">
        <f>IF(U25/100='[2]表9國外'!$C10,0,1)</f>
        <v>1</v>
      </c>
      <c r="AQ25" s="131">
        <f>IF(V25/100='[2]表9國外'!$C27,0,1)</f>
        <v>1</v>
      </c>
    </row>
    <row r="26" spans="1:43" ht="28.5" customHeight="1">
      <c r="A26" s="3" t="s">
        <v>47</v>
      </c>
      <c r="B26" s="38" t="s">
        <v>49</v>
      </c>
      <c r="C26" s="53">
        <f>'[1]全體'!C20</f>
        <v>44524.68</v>
      </c>
      <c r="D26" s="54" t="str">
        <f>'[1]全體'!D20</f>
        <v>－</v>
      </c>
      <c r="E26" s="53">
        <f>'[1]全體'!E20</f>
        <v>93312.56309156597</v>
      </c>
      <c r="F26" s="57">
        <f>'[1]全體'!F20</f>
        <v>721957.1400472319</v>
      </c>
      <c r="G26" s="53" t="str">
        <f>'[1]全體'!G20</f>
        <v>－</v>
      </c>
      <c r="H26" s="57">
        <f>'[1]全體'!H20</f>
        <v>319754</v>
      </c>
      <c r="I26" s="56" t="str">
        <f>'[1]全體'!I20</f>
        <v>－</v>
      </c>
      <c r="J26" s="55" t="str">
        <f>'[1]全體'!J20</f>
        <v>－</v>
      </c>
      <c r="K26" s="109" t="str">
        <f>'[1]全體'!K20</f>
        <v>－</v>
      </c>
      <c r="L26" s="55" t="str">
        <f>'[1]全體'!L20</f>
        <v>－</v>
      </c>
      <c r="M26" s="53">
        <f>'[1]全體'!M20</f>
        <v>692976.3346488858</v>
      </c>
      <c r="N26" s="55" t="str">
        <f>'[1]全體'!N20</f>
        <v>－</v>
      </c>
      <c r="O26" s="53">
        <f>'[1]全體'!O20</f>
        <v>173474.8640918523</v>
      </c>
      <c r="P26" s="55" t="str">
        <f>'[1]全體'!P20</f>
        <v>－</v>
      </c>
      <c r="Q26" s="53">
        <f>'[1]全體'!Q20</f>
        <v>479867.558167696</v>
      </c>
      <c r="R26" s="57">
        <f>'[1]全體'!R20</f>
        <v>442444.8599527682</v>
      </c>
      <c r="S26" s="53">
        <f>'[1]全體'!S20</f>
        <v>1484156</v>
      </c>
      <c r="T26" s="57">
        <f>'[1]全體'!T20</f>
        <v>1484156</v>
      </c>
      <c r="U26" s="53" t="str">
        <f>'[1]全體'!U20</f>
        <v>－</v>
      </c>
      <c r="V26" s="55" t="str">
        <f>'[1]全體'!V20</f>
        <v>－</v>
      </c>
      <c r="W26" s="60" t="s">
        <v>47</v>
      </c>
      <c r="X26" s="115" t="s">
        <v>49</v>
      </c>
      <c r="Z26" s="113">
        <f t="shared" si="0"/>
        <v>93312.56309156597</v>
      </c>
      <c r="AA26" s="114">
        <f t="shared" si="0"/>
        <v>1041711.1400472319</v>
      </c>
      <c r="AB26" s="113">
        <f t="shared" si="1"/>
        <v>137837.24309156596</v>
      </c>
      <c r="AC26" s="114">
        <f t="shared" si="1"/>
        <v>1041711.1400472319</v>
      </c>
      <c r="AD26" s="113">
        <f t="shared" si="2"/>
        <v>1346318.756908434</v>
      </c>
      <c r="AE26" s="114">
        <f t="shared" si="2"/>
        <v>442444.8599527682</v>
      </c>
      <c r="AF26" s="2">
        <f>IF(Z26/100='[2]表6企業'!C12,0,1)</f>
        <v>1</v>
      </c>
      <c r="AG26" s="2">
        <f>IF(AA26/100='[2]表6企業'!$C31,0,1)</f>
        <v>1</v>
      </c>
      <c r="AH26" s="130">
        <f>IF(AB26/100='[2]表4非金融'!$C12,0,1)</f>
        <v>1</v>
      </c>
      <c r="AI26" s="131">
        <f>IF(AC26/100='[2]表4非金融'!$C31,0,1)</f>
        <v>1</v>
      </c>
      <c r="AJ26" s="2">
        <f>IF(AD26/100='[2]表8金融'!$C16,0,1)</f>
        <v>1</v>
      </c>
      <c r="AK26" s="2">
        <f>IF(AE26/100='[2]表8金融'!$C39,0,1)</f>
        <v>1</v>
      </c>
      <c r="AL26" s="130">
        <f>IF(C26/100='[2]表5家庭'!$C12,0,1)</f>
        <v>1</v>
      </c>
      <c r="AM26" s="131"/>
      <c r="AP26" s="130"/>
      <c r="AQ26" s="131"/>
    </row>
    <row r="27" spans="1:43" ht="28.5" customHeight="1">
      <c r="A27" s="3" t="s">
        <v>48</v>
      </c>
      <c r="B27" s="38" t="s">
        <v>19</v>
      </c>
      <c r="C27" s="53">
        <f>'[1]全體'!C21</f>
        <v>45562.336</v>
      </c>
      <c r="D27" s="54" t="str">
        <f>'[1]全體'!D21</f>
        <v>－</v>
      </c>
      <c r="E27" s="53">
        <f>'[1]全體'!E21</f>
        <v>1768.6725228874354</v>
      </c>
      <c r="F27" s="55" t="str">
        <f>'[1]全體'!F21</f>
        <v>－</v>
      </c>
      <c r="G27" s="53">
        <f>'[1]全體'!G21</f>
        <v>2048.3118582912307</v>
      </c>
      <c r="H27" s="55" t="str">
        <f>'[1]全體'!H21</f>
        <v>－</v>
      </c>
      <c r="I27" s="53">
        <f>'[1]全體'!I21</f>
        <v>110027.84216500001</v>
      </c>
      <c r="J27" s="57">
        <f>'[1]全體'!J21</f>
        <v>5695292</v>
      </c>
      <c r="K27" s="109" t="str">
        <f>'[1]全體'!K21</f>
        <v>－</v>
      </c>
      <c r="L27" s="55" t="str">
        <f>'[1]全體'!L21</f>
        <v>－</v>
      </c>
      <c r="M27" s="53">
        <f>'[1]全體'!M21</f>
        <v>3479723.2390382113</v>
      </c>
      <c r="N27" s="55" t="str">
        <f>'[1]全體'!N21</f>
        <v>－</v>
      </c>
      <c r="O27" s="53">
        <f>'[1]全體'!O21</f>
        <v>1765775.0522450947</v>
      </c>
      <c r="P27" s="55" t="str">
        <f>'[1]全體'!P21</f>
        <v>－</v>
      </c>
      <c r="Q27" s="53">
        <f>'[1]全體'!Q21</f>
        <v>254414.5461705157</v>
      </c>
      <c r="R27" s="55" t="str">
        <f>'[1]全體'!R21</f>
        <v>－</v>
      </c>
      <c r="S27" s="53">
        <f>'[1]全體'!S21</f>
        <v>5659320.000000001</v>
      </c>
      <c r="T27" s="57">
        <f>'[1]全體'!T21</f>
        <v>5695292</v>
      </c>
      <c r="U27" s="53">
        <f>'[1]全體'!U21</f>
        <v>35972</v>
      </c>
      <c r="V27" s="55" t="str">
        <f>'[1]全體'!V21</f>
        <v>－</v>
      </c>
      <c r="W27" s="60" t="s">
        <v>48</v>
      </c>
      <c r="X27" s="115" t="s">
        <v>19</v>
      </c>
      <c r="Z27" s="113">
        <f t="shared" si="0"/>
        <v>3816.984381178666</v>
      </c>
      <c r="AA27" s="114">
        <f t="shared" si="0"/>
        <v>0</v>
      </c>
      <c r="AB27" s="113">
        <f t="shared" si="1"/>
        <v>159407.16254617868</v>
      </c>
      <c r="AC27" s="114">
        <f t="shared" si="1"/>
        <v>5695292</v>
      </c>
      <c r="AD27" s="113">
        <f t="shared" si="2"/>
        <v>5499912.837453822</v>
      </c>
      <c r="AE27" s="114">
        <f t="shared" si="2"/>
        <v>0</v>
      </c>
      <c r="AF27" s="2">
        <f>IF(Z27/100='[2]表6企業'!C13,0,1)</f>
        <v>1</v>
      </c>
      <c r="AH27" s="130">
        <f>IF(AB27/100='[2]表4非金融'!$C13,0,1)</f>
        <v>1</v>
      </c>
      <c r="AI27" s="131">
        <f>IF(AC27/100='[2]表4非金融'!$C32,0,1)</f>
        <v>1</v>
      </c>
      <c r="AJ27" s="2">
        <f>IF(AD27/100='[2]表8金融'!$C17,0,1)</f>
        <v>1</v>
      </c>
      <c r="AL27" s="130">
        <f>IF(C27/100='[2]表5家庭'!$C13,0,1)</f>
        <v>1</v>
      </c>
      <c r="AM27" s="131"/>
      <c r="AN27" s="2">
        <f>IF(I27/100='[2]表7.政府'!$C13,0,1)</f>
        <v>1</v>
      </c>
      <c r="AO27" s="2">
        <f>IF(J27/100='[2]表7.政府'!$C32,0,1)</f>
        <v>1</v>
      </c>
      <c r="AP27" s="130">
        <f>IF(U27/100='[2]表9國外'!$C14,0,1)</f>
        <v>1</v>
      </c>
      <c r="AQ27" s="131"/>
    </row>
    <row r="28" spans="1:43" ht="28.5" customHeight="1">
      <c r="A28" s="3" t="s">
        <v>31</v>
      </c>
      <c r="B28" s="38" t="s">
        <v>50</v>
      </c>
      <c r="C28" s="53">
        <f>'[1]全體'!C22</f>
        <v>125263.11600000001</v>
      </c>
      <c r="D28" s="54" t="str">
        <f>'[1]全體'!D22</f>
        <v>－</v>
      </c>
      <c r="E28" s="53">
        <f>'[1]全體'!E22</f>
        <v>20633.66119732484</v>
      </c>
      <c r="F28" s="57">
        <f>'[1]全體'!F22</f>
        <v>1022727.8502013183</v>
      </c>
      <c r="G28" s="53">
        <f>'[1]全體'!G22</f>
        <v>18434.530217094038</v>
      </c>
      <c r="H28" s="57">
        <f>'[1]全體'!H22</f>
        <v>529569</v>
      </c>
      <c r="I28" s="109">
        <f>'[1]全體'!I22</f>
        <v>10000</v>
      </c>
      <c r="J28" s="55" t="str">
        <f>'[1]全體'!J22</f>
        <v>－</v>
      </c>
      <c r="K28" s="109" t="str">
        <f>'[1]全體'!K22</f>
        <v>－</v>
      </c>
      <c r="L28" s="55" t="str">
        <f>'[1]全體'!L22</f>
        <v>－</v>
      </c>
      <c r="M28" s="53">
        <f>'[1]全體'!M22</f>
        <v>711929.8727788053</v>
      </c>
      <c r="N28" s="55" t="str">
        <f>'[1]全體'!N22</f>
        <v>－</v>
      </c>
      <c r="O28" s="53">
        <f>'[1]全體'!O22</f>
        <v>568621.7058422895</v>
      </c>
      <c r="P28" s="55">
        <f>'[1]全體'!P22</f>
        <v>114950</v>
      </c>
      <c r="Q28" s="53">
        <f>'[1]全體'!Q22</f>
        <v>435217.1139644863</v>
      </c>
      <c r="R28" s="57">
        <f>'[1]全體'!R22</f>
        <v>230679.14979868178</v>
      </c>
      <c r="S28" s="53">
        <f>'[1]全體'!S22</f>
        <v>1890100</v>
      </c>
      <c r="T28" s="57">
        <f>'[1]全體'!T22</f>
        <v>1897926</v>
      </c>
      <c r="U28" s="53">
        <f>'[1]全體'!U22</f>
        <v>7826</v>
      </c>
      <c r="V28" s="55" t="str">
        <f>'[1]全體'!V22</f>
        <v>－</v>
      </c>
      <c r="W28" s="60" t="s">
        <v>31</v>
      </c>
      <c r="X28" s="115" t="s">
        <v>50</v>
      </c>
      <c r="Z28" s="113">
        <f t="shared" si="0"/>
        <v>39068.19141441888</v>
      </c>
      <c r="AA28" s="114">
        <f t="shared" si="0"/>
        <v>1552296.8502013183</v>
      </c>
      <c r="AB28" s="113">
        <f t="shared" si="1"/>
        <v>174331.30741441887</v>
      </c>
      <c r="AC28" s="114">
        <f t="shared" si="1"/>
        <v>1552296.8502013183</v>
      </c>
      <c r="AD28" s="113">
        <f t="shared" si="2"/>
        <v>1715768.692585581</v>
      </c>
      <c r="AE28" s="114">
        <f t="shared" si="2"/>
        <v>345629.1497986818</v>
      </c>
      <c r="AF28" s="2">
        <f>IF(Z28/100='[2]表6企業'!C14,0,1)</f>
        <v>1</v>
      </c>
      <c r="AG28" s="2">
        <f>IF(AA28/100='[2]表6企業'!$C33,0,1)</f>
        <v>1</v>
      </c>
      <c r="AH28" s="130">
        <f>IF(AB28/100='[2]表4非金融'!$C14,0,1)</f>
        <v>1</v>
      </c>
      <c r="AI28" s="131">
        <f>IF(AC28/100='[2]表4非金融'!$C33,0,1)</f>
        <v>1</v>
      </c>
      <c r="AJ28" s="2">
        <f>IF(AD28/100='[2]表8金融'!$C18,0,1)</f>
        <v>1</v>
      </c>
      <c r="AK28" s="2">
        <f>IF(AE28/100='[2]表8金融'!$C40,0,1)</f>
        <v>1</v>
      </c>
      <c r="AL28" s="130">
        <f>IF(C28/100='[2]表5家庭'!$C14,0,1)</f>
        <v>1</v>
      </c>
      <c r="AM28" s="131"/>
      <c r="AN28" s="2">
        <f>IF(I28/100='[2]表7.政府'!$C14,0,1)</f>
        <v>0</v>
      </c>
      <c r="AP28" s="130">
        <f>IF(U28/100='[2]表9國外'!$C15,0,1)</f>
        <v>1</v>
      </c>
      <c r="AQ28" s="131"/>
    </row>
    <row r="29" spans="1:43" ht="28.5" customHeight="1">
      <c r="A29" s="3" t="s">
        <v>32</v>
      </c>
      <c r="B29" s="38" t="s">
        <v>17</v>
      </c>
      <c r="C29" s="53">
        <f>'[1]全體'!C23</f>
        <v>56215.08789659798</v>
      </c>
      <c r="D29" s="54" t="str">
        <f>'[1]全體'!D23</f>
        <v>－</v>
      </c>
      <c r="E29" s="53">
        <f>'[1]全體'!E23</f>
        <v>9895.96648229362</v>
      </c>
      <c r="F29" s="55" t="str">
        <f>'[1]全體'!F23</f>
        <v>－</v>
      </c>
      <c r="G29" s="53">
        <f>'[1]全體'!G23</f>
        <v>16320</v>
      </c>
      <c r="H29" s="55" t="str">
        <f>'[1]全體'!H23</f>
        <v>－</v>
      </c>
      <c r="I29" s="109">
        <f>'[1]全體'!I23</f>
        <v>5000</v>
      </c>
      <c r="J29" s="55" t="str">
        <f>'[1]全體'!J23</f>
        <v>－</v>
      </c>
      <c r="K29" s="109" t="str">
        <f>'[1]全體'!K23</f>
        <v>－</v>
      </c>
      <c r="L29" s="55" t="str">
        <f>'[1]全體'!L23</f>
        <v>－</v>
      </c>
      <c r="M29" s="53">
        <f>'[1]全體'!M23</f>
        <v>76664.964</v>
      </c>
      <c r="N29" s="57">
        <f>'[1]全體'!N23</f>
        <v>1209539</v>
      </c>
      <c r="O29" s="53">
        <f>'[1]全體'!O23</f>
        <v>960203.9149229984</v>
      </c>
      <c r="P29" s="55" t="str">
        <f>'[1]全體'!P23</f>
        <v>－</v>
      </c>
      <c r="Q29" s="53">
        <f>'[1]全體'!Q23</f>
        <v>77865.06669810996</v>
      </c>
      <c r="R29" s="55" t="str">
        <f>'[1]全體'!R23</f>
        <v>－</v>
      </c>
      <c r="S29" s="53">
        <f>'[1]全體'!S23</f>
        <v>1202165</v>
      </c>
      <c r="T29" s="57">
        <f>'[1]全體'!T23</f>
        <v>1209539</v>
      </c>
      <c r="U29" s="53">
        <f>'[1]全體'!U23</f>
        <v>7374</v>
      </c>
      <c r="V29" s="55" t="str">
        <f>'[1]全體'!V23</f>
        <v>－</v>
      </c>
      <c r="W29" s="60" t="s">
        <v>32</v>
      </c>
      <c r="X29" s="115" t="s">
        <v>17</v>
      </c>
      <c r="Z29" s="113">
        <f t="shared" si="0"/>
        <v>26215.966482293617</v>
      </c>
      <c r="AA29" s="114">
        <f t="shared" si="0"/>
        <v>0</v>
      </c>
      <c r="AB29" s="113">
        <f t="shared" si="1"/>
        <v>87431.0543788916</v>
      </c>
      <c r="AC29" s="114">
        <f t="shared" si="1"/>
        <v>0</v>
      </c>
      <c r="AD29" s="113">
        <f t="shared" si="2"/>
        <v>1114733.9456211084</v>
      </c>
      <c r="AE29" s="114">
        <f t="shared" si="2"/>
        <v>1209539</v>
      </c>
      <c r="AF29" s="2">
        <f>IF(Z29/100='[2]表6企業'!C15,0,1)</f>
        <v>1</v>
      </c>
      <c r="AH29" s="130">
        <f>IF(AB29/100='[2]表4非金融'!$C15,0,1)</f>
        <v>1</v>
      </c>
      <c r="AI29" s="131"/>
      <c r="AJ29" s="2">
        <f>IF(AD29/100='[2]表8金融'!$C19,0,1)</f>
        <v>1</v>
      </c>
      <c r="AK29" s="2">
        <f>IF(AE29/100='[2]表8金融'!$C41,0,1)</f>
        <v>1</v>
      </c>
      <c r="AL29" s="130">
        <f>IF(C29/100='[2]表5家庭'!$C15,0,1)</f>
        <v>1</v>
      </c>
      <c r="AM29" s="131"/>
      <c r="AN29" s="2">
        <f>IF(I29/100='[2]表7.政府'!$C15,0,1)</f>
        <v>0</v>
      </c>
      <c r="AP29" s="130">
        <f>IF(U29/100='[2]表9國外'!$C16,0,1)</f>
        <v>1</v>
      </c>
      <c r="AQ29" s="131"/>
    </row>
    <row r="30" spans="1:43" ht="28.5" customHeight="1">
      <c r="A30" s="3" t="s">
        <v>33</v>
      </c>
      <c r="B30" s="38" t="s">
        <v>45</v>
      </c>
      <c r="C30" s="53">
        <f>'[1]全體'!C24</f>
        <v>1119566.6192341438</v>
      </c>
      <c r="D30" s="54" t="str">
        <f>'[1]全體'!D24</f>
        <v>－</v>
      </c>
      <c r="E30" s="53">
        <f>'[1]全體'!E24</f>
        <v>399210.64474340924</v>
      </c>
      <c r="F30" s="55" t="str">
        <f>'[1]全體'!F24</f>
        <v>－</v>
      </c>
      <c r="G30" s="53">
        <f>'[1]全體'!G24</f>
        <v>15509.638521239258</v>
      </c>
      <c r="H30" s="55" t="str">
        <f>'[1]全體'!H24</f>
        <v>－</v>
      </c>
      <c r="I30" s="53">
        <f>'[1]全體'!I24</f>
        <v>22772.202808754133</v>
      </c>
      <c r="J30" s="55" t="str">
        <f>'[1]全體'!J24</f>
        <v>－</v>
      </c>
      <c r="K30" s="109" t="str">
        <f>'[1]全體'!K24</f>
        <v>－</v>
      </c>
      <c r="L30" s="55" t="str">
        <f>'[1]全體'!L24</f>
        <v>－</v>
      </c>
      <c r="M30" s="53">
        <f>'[1]全體'!M24</f>
        <v>22347.14436014279</v>
      </c>
      <c r="N30" s="57">
        <f>'[1]全體'!N24</f>
        <v>265.011</v>
      </c>
      <c r="O30" s="53">
        <f>'[1]全體'!O24</f>
        <v>443248.412265615</v>
      </c>
      <c r="P30" s="55" t="str">
        <f>'[1]全體'!P24</f>
        <v>－</v>
      </c>
      <c r="Q30" s="53">
        <f>'[1]全體'!Q24</f>
        <v>127966.64316116815</v>
      </c>
      <c r="R30" s="57">
        <f>'[1]全體'!R24</f>
        <v>2159786</v>
      </c>
      <c r="S30" s="53">
        <f>'[1]全體'!S24</f>
        <v>2150621.305094472</v>
      </c>
      <c r="T30" s="57">
        <f>'[1]全體'!T24</f>
        <v>2160051.011</v>
      </c>
      <c r="U30" s="53">
        <f>'[1]全體'!U24</f>
        <v>9429.705905527906</v>
      </c>
      <c r="V30" s="55" t="str">
        <f>'[1]全體'!V24</f>
        <v>－</v>
      </c>
      <c r="W30" s="60" t="s">
        <v>33</v>
      </c>
      <c r="X30" s="115" t="s">
        <v>45</v>
      </c>
      <c r="Z30" s="113">
        <f t="shared" si="0"/>
        <v>414720.2832646485</v>
      </c>
      <c r="AA30" s="114">
        <f t="shared" si="0"/>
        <v>0</v>
      </c>
      <c r="AB30" s="113">
        <f t="shared" si="1"/>
        <v>1557059.1053075462</v>
      </c>
      <c r="AC30" s="114">
        <f t="shared" si="1"/>
        <v>0</v>
      </c>
      <c r="AD30" s="113">
        <f t="shared" si="2"/>
        <v>593562.1997869259</v>
      </c>
      <c r="AE30" s="114">
        <f t="shared" si="2"/>
        <v>2160051.011</v>
      </c>
      <c r="AF30" s="2">
        <f>IF(Z30/100='[2]表6企業'!C16,0,1)</f>
        <v>1</v>
      </c>
      <c r="AH30" s="130">
        <f>IF(AB30/100='[2]表4非金融'!$C16,0,1)</f>
        <v>1</v>
      </c>
      <c r="AI30" s="131"/>
      <c r="AJ30" s="2">
        <f>IF(AD30/100='[2]表8金融'!$C20,0,1)</f>
        <v>1</v>
      </c>
      <c r="AK30" s="2">
        <f>IF(AE30/100='[2]表8金融'!$C42,0,1)</f>
        <v>1</v>
      </c>
      <c r="AL30" s="130">
        <f>IF(C30/100='[2]表5家庭'!$C16,0,1)</f>
        <v>1</v>
      </c>
      <c r="AM30" s="131"/>
      <c r="AN30" s="2">
        <f>IF(I30/100='[2]表7.政府'!$C16,0,1)</f>
        <v>1</v>
      </c>
      <c r="AP30" s="130">
        <f>IF(U30/100='[2]表9國外'!$C17,0,1)</f>
        <v>1</v>
      </c>
      <c r="AQ30" s="131"/>
    </row>
    <row r="31" spans="1:43" ht="28.5" customHeight="1">
      <c r="A31" s="3" t="s">
        <v>34</v>
      </c>
      <c r="B31" s="38" t="s">
        <v>51</v>
      </c>
      <c r="C31" s="53">
        <f>'[1]全體'!C25</f>
        <v>8602803.120477729</v>
      </c>
      <c r="D31" s="54" t="str">
        <f>'[1]全體'!D25</f>
        <v>－</v>
      </c>
      <c r="E31" s="53">
        <f>'[1]全體'!E25</f>
        <v>3614985.870205524</v>
      </c>
      <c r="F31" s="57">
        <f>'[1]全體'!F25</f>
        <v>25455648</v>
      </c>
      <c r="G31" s="109">
        <f>'[1]全體'!G25</f>
        <v>26208.446</v>
      </c>
      <c r="H31" s="57" t="str">
        <f>'[1]全體'!H25</f>
        <v>－</v>
      </c>
      <c r="I31" s="53">
        <f>'[1]全體'!I25</f>
        <v>773608.0778649674</v>
      </c>
      <c r="J31" s="55" t="str">
        <f>'[1]全體'!J25</f>
        <v>－</v>
      </c>
      <c r="K31" s="109" t="str">
        <f>'[1]全體'!K25</f>
        <v>－</v>
      </c>
      <c r="L31" s="55" t="str">
        <f>'[1]全體'!L25</f>
        <v>－</v>
      </c>
      <c r="M31" s="53">
        <f>'[1]全體'!M25</f>
        <v>305496.63066127314</v>
      </c>
      <c r="N31" s="57">
        <f>'[1]全體'!N25</f>
        <v>365495</v>
      </c>
      <c r="O31" s="53">
        <f>'[1]全體'!O25</f>
        <v>1526977.1620453503</v>
      </c>
      <c r="P31" s="57">
        <f>'[1]全體'!P25</f>
        <v>171562</v>
      </c>
      <c r="Q31" s="53">
        <f>'[1]全體'!Q25</f>
        <v>3122022.6927451547</v>
      </c>
      <c r="R31" s="57">
        <f>'[1]全體'!R25</f>
        <v>3211960</v>
      </c>
      <c r="S31" s="53">
        <f>'[1]全體'!S25</f>
        <v>17972102</v>
      </c>
      <c r="T31" s="57">
        <f>'[1]全體'!T25</f>
        <v>29204665</v>
      </c>
      <c r="U31" s="53">
        <f>'[1]全體'!U25</f>
        <v>11232563</v>
      </c>
      <c r="V31" s="55" t="str">
        <f>'[1]全體'!V25</f>
        <v>－</v>
      </c>
      <c r="W31" s="60" t="s">
        <v>34</v>
      </c>
      <c r="X31" s="115" t="s">
        <v>51</v>
      </c>
      <c r="Z31" s="113">
        <f t="shared" si="0"/>
        <v>3641194.316205524</v>
      </c>
      <c r="AA31" s="114">
        <f t="shared" si="0"/>
        <v>25455648</v>
      </c>
      <c r="AB31" s="113">
        <f t="shared" si="1"/>
        <v>13017605.51454822</v>
      </c>
      <c r="AC31" s="114">
        <f t="shared" si="1"/>
        <v>25455648</v>
      </c>
      <c r="AD31" s="113">
        <f t="shared" si="2"/>
        <v>4954496.485451778</v>
      </c>
      <c r="AE31" s="114">
        <f t="shared" si="2"/>
        <v>3749017</v>
      </c>
      <c r="AF31" s="2">
        <f>IF(Z31/100='[2]表6企業'!C17,0,1)</f>
        <v>1</v>
      </c>
      <c r="AG31" s="2">
        <f>IF(AA31/100='[2]表6企業'!$C34,0,1)</f>
        <v>1</v>
      </c>
      <c r="AH31" s="130">
        <f>IF(AB31/100='[2]表4非金融'!$C17,0,1)</f>
        <v>1</v>
      </c>
      <c r="AI31" s="131">
        <f>IF(AC31/100='[2]表4非金融'!$C34,0,1)</f>
        <v>1</v>
      </c>
      <c r="AJ31" s="2">
        <f>IF(AD31/100='[2]表8金融'!$C21,0,1)</f>
        <v>1</v>
      </c>
      <c r="AK31" s="2">
        <f>IF(AE31/100='[2]表8金融'!$C43,0,1)</f>
        <v>1</v>
      </c>
      <c r="AL31" s="130">
        <f>IF(C31/100='[2]表5家庭'!$C17,0,1)</f>
        <v>1</v>
      </c>
      <c r="AM31" s="131"/>
      <c r="AN31" s="2">
        <f>IF(I31/100='[2]表7.政府'!$C17,0,1)</f>
        <v>1</v>
      </c>
      <c r="AP31" s="130">
        <f>IF(U31/100='[2]表9國外'!$C18,0,1)</f>
        <v>1</v>
      </c>
      <c r="AQ31" s="131"/>
    </row>
    <row r="32" spans="1:43" ht="28.5" customHeight="1" thickBot="1">
      <c r="A32" s="3" t="s">
        <v>35</v>
      </c>
      <c r="B32" s="38" t="s">
        <v>52</v>
      </c>
      <c r="C32" s="53">
        <f>'[1]全體'!C26</f>
        <v>8039973.435719768</v>
      </c>
      <c r="D32" s="54" t="str">
        <f>'[1]全體'!D26</f>
        <v>－</v>
      </c>
      <c r="E32" s="53">
        <f>'[1]全體'!E26</f>
        <v>3772652.131355668</v>
      </c>
      <c r="F32" s="57">
        <f>'[1]全體'!F26</f>
        <v>10021330.09642272</v>
      </c>
      <c r="G32" s="53">
        <f>'[1]全體'!G26</f>
        <v>18864.663</v>
      </c>
      <c r="H32" s="57">
        <f>'[1]全體'!H26</f>
        <v>1912037.8930000002</v>
      </c>
      <c r="I32" s="53">
        <f>'[1]全體'!I26</f>
        <v>3305351.7798447665</v>
      </c>
      <c r="J32" s="55" t="str">
        <f>'[1]全體'!J26</f>
        <v>－</v>
      </c>
      <c r="K32" s="53">
        <f>'[1]全體'!K26</f>
        <v>25818</v>
      </c>
      <c r="L32" s="57">
        <f>'[1]全體'!L26</f>
        <v>972901</v>
      </c>
      <c r="M32" s="53">
        <f>'[1]全體'!M26</f>
        <v>142728.77317418577</v>
      </c>
      <c r="N32" s="57">
        <f>'[1]全體'!N26</f>
        <v>3277909</v>
      </c>
      <c r="O32" s="53">
        <f>'[1]全體'!O26</f>
        <v>83699.12276627077</v>
      </c>
      <c r="P32" s="57">
        <f>'[1]全體'!P26</f>
        <v>1112208.6228954997</v>
      </c>
      <c r="Q32" s="53">
        <f>'[1]全體'!Q26</f>
        <v>4486932.395605208</v>
      </c>
      <c r="R32" s="57">
        <f>'[1]全體'!R26</f>
        <v>4259297.689147646</v>
      </c>
      <c r="S32" s="53">
        <f>'[1]全體'!S26</f>
        <v>19876020.30146587</v>
      </c>
      <c r="T32" s="57">
        <f>'[1]全體'!T26</f>
        <v>21555684.30146586</v>
      </c>
      <c r="U32" s="53">
        <f>'[1]全體'!U26</f>
        <v>1679664</v>
      </c>
      <c r="V32" s="55" t="str">
        <f>'[1]全體'!V26</f>
        <v>－</v>
      </c>
      <c r="W32" s="60" t="s">
        <v>35</v>
      </c>
      <c r="X32" s="115" t="s">
        <v>52</v>
      </c>
      <c r="Z32" s="113">
        <f t="shared" si="0"/>
        <v>3791516.794355668</v>
      </c>
      <c r="AA32" s="114">
        <f t="shared" si="0"/>
        <v>11933367.98942272</v>
      </c>
      <c r="AB32" s="113">
        <f t="shared" si="1"/>
        <v>15136842.009920202</v>
      </c>
      <c r="AC32" s="114">
        <f t="shared" si="1"/>
        <v>11933367.98942272</v>
      </c>
      <c r="AD32" s="113">
        <f t="shared" si="2"/>
        <v>4739178.291545665</v>
      </c>
      <c r="AE32" s="114">
        <f t="shared" si="2"/>
        <v>9622316.312043145</v>
      </c>
      <c r="AF32" s="2">
        <f>IF(Z32/100='[2]表6企業'!C18,0,1)</f>
        <v>1</v>
      </c>
      <c r="AG32" s="2">
        <f>IF(AA32/100='[2]表6企業'!$C35,0,1)</f>
        <v>1</v>
      </c>
      <c r="AH32" s="130">
        <f>IF(AB32/100='[2]表4非金融'!$C18,0,1)</f>
        <v>1</v>
      </c>
      <c r="AI32" s="131">
        <f>IF(AC32/100='[2]表4非金融'!$C35,0,1)</f>
        <v>1</v>
      </c>
      <c r="AJ32" s="2">
        <f>IF(AD32/100='[2]表8金融'!$C22,0,1)</f>
        <v>1</v>
      </c>
      <c r="AK32" s="2">
        <f>IF(AE32/100='[2]表8金融'!$C44,0,1)</f>
        <v>1</v>
      </c>
      <c r="AL32" s="130">
        <f>IF(C32/100='[2]表5家庭'!$C18,0,1)</f>
        <v>1</v>
      </c>
      <c r="AM32" s="131"/>
      <c r="AN32" s="2">
        <f>IF(I32/100='[2]表7.政府'!$C18,0,1)</f>
        <v>1</v>
      </c>
      <c r="AP32" s="130">
        <f>IF(U32/100='[2]表9國外'!$C19,0,1)</f>
        <v>1</v>
      </c>
      <c r="AQ32" s="131"/>
    </row>
    <row r="33" spans="1:43" ht="28.5" customHeight="1">
      <c r="A33" s="3" t="s">
        <v>36</v>
      </c>
      <c r="B33" s="38" t="s">
        <v>11</v>
      </c>
      <c r="C33" s="53">
        <f>'[1]全體'!C27</f>
        <v>18944639</v>
      </c>
      <c r="D33" s="54" t="str">
        <f>'[1]全體'!D27</f>
        <v>－</v>
      </c>
      <c r="E33" s="56" t="str">
        <f>'[1]全體'!E27</f>
        <v>－</v>
      </c>
      <c r="F33" s="55" t="str">
        <f>'[1]全體'!F27</f>
        <v>－</v>
      </c>
      <c r="G33" s="56" t="str">
        <f>'[1]全體'!G27</f>
        <v>－</v>
      </c>
      <c r="H33" s="55" t="str">
        <f>'[1]全體'!H27</f>
        <v>－</v>
      </c>
      <c r="I33" s="56" t="str">
        <f>'[1]全體'!I27</f>
        <v>－</v>
      </c>
      <c r="J33" s="55" t="str">
        <f>'[1]全體'!J27</f>
        <v>－</v>
      </c>
      <c r="K33" s="56" t="str">
        <f>'[1]全體'!K27</f>
        <v>－</v>
      </c>
      <c r="L33" s="55" t="str">
        <f>'[1]全體'!L27</f>
        <v>－</v>
      </c>
      <c r="M33" s="56" t="str">
        <f>'[1]全體'!M27</f>
        <v>－</v>
      </c>
      <c r="N33" s="55" t="str">
        <f>'[1]全體'!N27</f>
        <v>－</v>
      </c>
      <c r="O33" s="56" t="str">
        <f>'[1]全體'!O27</f>
        <v>－</v>
      </c>
      <c r="P33" s="57">
        <f>'[1]全體'!P27</f>
        <v>18944639</v>
      </c>
      <c r="Q33" s="56" t="str">
        <f>'[1]全體'!Q27</f>
        <v>－</v>
      </c>
      <c r="R33" s="55" t="str">
        <f>'[1]全體'!R27</f>
        <v>－</v>
      </c>
      <c r="S33" s="53">
        <f>'[1]全體'!S27</f>
        <v>18944639</v>
      </c>
      <c r="T33" s="57">
        <f>'[1]全體'!T27</f>
        <v>18944639</v>
      </c>
      <c r="U33" s="56" t="str">
        <f>'[1]全體'!U27</f>
        <v>－</v>
      </c>
      <c r="V33" s="55" t="str">
        <f>'[1]全體'!V27</f>
        <v>－</v>
      </c>
      <c r="W33" s="60" t="s">
        <v>36</v>
      </c>
      <c r="X33" s="115" t="s">
        <v>11</v>
      </c>
      <c r="Z33" s="113">
        <f t="shared" si="0"/>
        <v>0</v>
      </c>
      <c r="AA33" s="114">
        <f t="shared" si="0"/>
        <v>0</v>
      </c>
      <c r="AB33" s="113">
        <f t="shared" si="1"/>
        <v>18944639</v>
      </c>
      <c r="AC33" s="114">
        <f t="shared" si="1"/>
        <v>0</v>
      </c>
      <c r="AD33" s="113">
        <f t="shared" si="2"/>
        <v>0</v>
      </c>
      <c r="AE33" s="114">
        <f t="shared" si="2"/>
        <v>18944639</v>
      </c>
      <c r="AH33" s="133">
        <f>IF((AB33+AB34)/100='[2]表4非金融'!$C22,0,1)</f>
        <v>1</v>
      </c>
      <c r="AI33" s="131"/>
      <c r="AK33" s="140">
        <f>IF((AE33+AE34)/100='[2]表8金融'!$C47,0,1)</f>
        <v>1</v>
      </c>
      <c r="AL33" s="133">
        <f>IF((C33+C34)/100='[2]表5家庭'!$C22,0,1)</f>
        <v>1</v>
      </c>
      <c r="AM33" s="131"/>
      <c r="AP33" s="130"/>
      <c r="AQ33" s="131"/>
    </row>
    <row r="34" spans="1:43" ht="28.5" customHeight="1" thickBot="1">
      <c r="A34" s="3" t="s">
        <v>37</v>
      </c>
      <c r="B34" s="38" t="s">
        <v>53</v>
      </c>
      <c r="C34" s="53">
        <f>'[1]全體'!C28</f>
        <v>3230781</v>
      </c>
      <c r="D34" s="54" t="str">
        <f>'[1]全體'!D28</f>
        <v>－</v>
      </c>
      <c r="E34" s="56" t="str">
        <f>'[1]全體'!E28</f>
        <v>－</v>
      </c>
      <c r="F34" s="55" t="str">
        <f>'[1]全體'!F28</f>
        <v>－</v>
      </c>
      <c r="G34" s="56" t="str">
        <f>'[1]全體'!G28</f>
        <v>－</v>
      </c>
      <c r="H34" s="55" t="str">
        <f>'[1]全體'!H28</f>
        <v>－</v>
      </c>
      <c r="I34" s="56" t="str">
        <f>'[1]全體'!I28</f>
        <v>－</v>
      </c>
      <c r="J34" s="55" t="str">
        <f>'[1]全體'!J28</f>
        <v>－</v>
      </c>
      <c r="K34" s="56" t="str">
        <f>'[1]全體'!K28</f>
        <v>－</v>
      </c>
      <c r="L34" s="55" t="str">
        <f>'[1]全體'!L28</f>
        <v>－</v>
      </c>
      <c r="M34" s="56" t="str">
        <f>'[1]全體'!M28</f>
        <v>－</v>
      </c>
      <c r="N34" s="55" t="str">
        <f>'[1]全體'!N28</f>
        <v>－</v>
      </c>
      <c r="O34" s="56" t="str">
        <f>'[1]全體'!O28</f>
        <v>－</v>
      </c>
      <c r="P34" s="57">
        <f>'[1]全體'!P28</f>
        <v>3230781</v>
      </c>
      <c r="Q34" s="56" t="str">
        <f>'[1]全體'!Q28</f>
        <v>－</v>
      </c>
      <c r="R34" s="55" t="str">
        <f>'[1]全體'!R28</f>
        <v>－</v>
      </c>
      <c r="S34" s="53">
        <f>'[1]全體'!S28</f>
        <v>3230781</v>
      </c>
      <c r="T34" s="57">
        <f>'[1]全體'!T28</f>
        <v>3230781</v>
      </c>
      <c r="U34" s="56" t="str">
        <f>'[1]全體'!U28</f>
        <v>－</v>
      </c>
      <c r="V34" s="55" t="str">
        <f>'[1]全體'!V28</f>
        <v>－</v>
      </c>
      <c r="W34" s="60" t="s">
        <v>37</v>
      </c>
      <c r="X34" s="115" t="s">
        <v>53</v>
      </c>
      <c r="Z34" s="113">
        <f t="shared" si="0"/>
        <v>0</v>
      </c>
      <c r="AA34" s="114">
        <f t="shared" si="0"/>
        <v>0</v>
      </c>
      <c r="AB34" s="113">
        <f t="shared" si="1"/>
        <v>3230781</v>
      </c>
      <c r="AC34" s="114">
        <f t="shared" si="1"/>
        <v>0</v>
      </c>
      <c r="AD34" s="113">
        <f t="shared" si="2"/>
        <v>0</v>
      </c>
      <c r="AE34" s="114">
        <f t="shared" si="2"/>
        <v>3230781</v>
      </c>
      <c r="AH34" s="134"/>
      <c r="AI34" s="131"/>
      <c r="AK34" s="141"/>
      <c r="AL34" s="134"/>
      <c r="AM34" s="131"/>
      <c r="AP34" s="130"/>
      <c r="AQ34" s="131"/>
    </row>
    <row r="35" spans="1:43" ht="28.5" customHeight="1">
      <c r="A35" s="3" t="s">
        <v>38</v>
      </c>
      <c r="B35" s="38" t="s">
        <v>92</v>
      </c>
      <c r="C35" s="53">
        <f>'[1]全體'!C29</f>
        <v>3024869.109488136</v>
      </c>
      <c r="D35" s="61">
        <f>'[1]全體'!D29</f>
        <v>498666.7731679307</v>
      </c>
      <c r="E35" s="53">
        <f>'[1]全體'!E29</f>
        <v>10348766.681325065</v>
      </c>
      <c r="F35" s="57">
        <f>'[1]全體'!F29</f>
        <v>11874478.981208555</v>
      </c>
      <c r="G35" s="53">
        <f>'[1]全體'!G29</f>
        <v>141668</v>
      </c>
      <c r="H35" s="57">
        <f>'[1]全體'!H29</f>
        <v>338614</v>
      </c>
      <c r="I35" s="56" t="str">
        <f>'[1]全體'!I29</f>
        <v>－</v>
      </c>
      <c r="J35" s="55" t="str">
        <f>'[1]全體'!J29</f>
        <v>－</v>
      </c>
      <c r="K35" s="56" t="str">
        <f>'[1]全體'!K29</f>
        <v>－</v>
      </c>
      <c r="L35" s="55" t="str">
        <f>'[1]全體'!L29</f>
        <v>－</v>
      </c>
      <c r="M35" s="56" t="str">
        <f>'[1]全體'!M29</f>
        <v>－</v>
      </c>
      <c r="N35" s="55" t="str">
        <f>'[1]全體'!N29</f>
        <v>－</v>
      </c>
      <c r="O35" s="56" t="str">
        <f>'[1]全體'!O29</f>
        <v>－</v>
      </c>
      <c r="P35" s="55" t="str">
        <f>'[1]全體'!P29</f>
        <v>－</v>
      </c>
      <c r="Q35" s="56" t="str">
        <f>'[1]全體'!Q29</f>
        <v>－</v>
      </c>
      <c r="R35" s="55" t="str">
        <f>'[1]全體'!R29</f>
        <v>－</v>
      </c>
      <c r="S35" s="53">
        <f>'[1]全體'!S29</f>
        <v>13515303.7908132</v>
      </c>
      <c r="T35" s="57">
        <f>'[1]全體'!T29</f>
        <v>12711759.754376486</v>
      </c>
      <c r="U35" s="53">
        <f>'[1]全體'!U29</f>
        <v>4161207.9198073186</v>
      </c>
      <c r="V35" s="57">
        <f>'[1]全體'!V29</f>
        <v>4964751.956244033</v>
      </c>
      <c r="W35" s="60" t="s">
        <v>38</v>
      </c>
      <c r="X35" s="115" t="s">
        <v>92</v>
      </c>
      <c r="Z35" s="113">
        <f t="shared" si="0"/>
        <v>10490434.681325065</v>
      </c>
      <c r="AA35" s="114">
        <f t="shared" si="0"/>
        <v>12213092.981208555</v>
      </c>
      <c r="AB35" s="113">
        <f t="shared" si="1"/>
        <v>13515303.7908132</v>
      </c>
      <c r="AC35" s="114">
        <f t="shared" si="1"/>
        <v>12711759.754376486</v>
      </c>
      <c r="AD35" s="113">
        <f t="shared" si="2"/>
        <v>0</v>
      </c>
      <c r="AE35" s="114">
        <f t="shared" si="2"/>
        <v>0</v>
      </c>
      <c r="AF35" s="2">
        <f>IF(Z35/100='[2]表6企業'!C23,0,1)</f>
        <v>1</v>
      </c>
      <c r="AG35" s="2">
        <f>IF(AA35/100='[2]表6企業'!$C38,0,1)</f>
        <v>1</v>
      </c>
      <c r="AH35" s="130">
        <f>IF(AB35/100='[2]表4非金融'!$C23,0,1)</f>
        <v>1</v>
      </c>
      <c r="AI35" s="131">
        <f>IF(AC35/100='[2]表4非金融'!$C38,0,1)</f>
        <v>1</v>
      </c>
      <c r="AJ35" s="124"/>
      <c r="AK35" s="124"/>
      <c r="AL35" s="130">
        <f>IF(C35/100='[2]表5家庭'!$C23,0,1)</f>
        <v>1</v>
      </c>
      <c r="AM35" s="131">
        <f>IF(D35/100='[2]表5家庭'!$C38,0,1)</f>
        <v>1</v>
      </c>
      <c r="AP35" s="130"/>
      <c r="AQ35" s="151">
        <f>IF(ROUND(SUM(V35,V39)/100,0)=ROUND('[2]表9國外'!$C$33,0),0,1)</f>
        <v>1</v>
      </c>
    </row>
    <row r="36" spans="1:43" ht="28.5" customHeight="1">
      <c r="A36" s="3" t="s">
        <v>42</v>
      </c>
      <c r="B36" s="38" t="s">
        <v>60</v>
      </c>
      <c r="C36" s="53">
        <f>'[1]全體'!C30</f>
        <v>1679253.1169956666</v>
      </c>
      <c r="D36" s="54" t="str">
        <f>'[1]全體'!D30</f>
        <v>－</v>
      </c>
      <c r="E36" s="53">
        <f>'[1]全體'!E30</f>
        <v>6729046.436057283</v>
      </c>
      <c r="F36" s="55" t="str">
        <f>'[1]全體'!F30</f>
        <v>－</v>
      </c>
      <c r="G36" s="53">
        <f>'[1]全體'!G30</f>
        <v>10347</v>
      </c>
      <c r="H36" s="55" t="str">
        <f>'[1]全體'!H30</f>
        <v>－</v>
      </c>
      <c r="I36" s="56" t="str">
        <f>'[1]全體'!I30</f>
        <v>－</v>
      </c>
      <c r="J36" s="55" t="str">
        <f>'[1]全體'!J30</f>
        <v>－</v>
      </c>
      <c r="K36" s="56" t="str">
        <f>'[1]全體'!K30</f>
        <v>－</v>
      </c>
      <c r="L36" s="55" t="str">
        <f>'[1]全體'!L30</f>
        <v>－</v>
      </c>
      <c r="M36" s="53">
        <f>'[1]全體'!M30</f>
        <v>230596.609</v>
      </c>
      <c r="N36" s="55" t="str">
        <f>'[1]全體'!N30</f>
        <v>－</v>
      </c>
      <c r="O36" s="53">
        <f>'[1]全體'!O30</f>
        <v>108259.35973516712</v>
      </c>
      <c r="P36" s="55" t="str">
        <f>'[1]全體'!P30</f>
        <v>－</v>
      </c>
      <c r="Q36" s="53">
        <f>'[1]全體'!Q30</f>
        <v>339162.5152180275</v>
      </c>
      <c r="R36" s="55" t="str">
        <f>'[1]全體'!R30</f>
        <v>－</v>
      </c>
      <c r="S36" s="53">
        <f>'[1]全體'!S30</f>
        <v>9096665.037006142</v>
      </c>
      <c r="T36" s="55" t="str">
        <f>'[1]全體'!T30</f>
        <v>－</v>
      </c>
      <c r="U36" s="56" t="str">
        <f>'[1]全體'!U30</f>
        <v>－</v>
      </c>
      <c r="V36" s="57">
        <f>'[1]全體'!V30</f>
        <v>9096665.037006143</v>
      </c>
      <c r="W36" s="60" t="s">
        <v>42</v>
      </c>
      <c r="X36" s="115" t="s">
        <v>60</v>
      </c>
      <c r="Z36" s="113">
        <f t="shared" si="0"/>
        <v>6739393.436057283</v>
      </c>
      <c r="AA36" s="114">
        <f t="shared" si="0"/>
        <v>0</v>
      </c>
      <c r="AB36" s="113">
        <f t="shared" si="1"/>
        <v>8418646.553052949</v>
      </c>
      <c r="AC36" s="114">
        <f t="shared" si="1"/>
        <v>0</v>
      </c>
      <c r="AD36" s="113">
        <f t="shared" si="2"/>
        <v>678018.4839531947</v>
      </c>
      <c r="AE36" s="114">
        <f t="shared" si="2"/>
        <v>0</v>
      </c>
      <c r="AF36" s="2">
        <f>IF(Z36/100='[2]表6企業'!C20,0,1)</f>
        <v>1</v>
      </c>
      <c r="AH36" s="130">
        <f>IF(AB36/100='[2]表4非金融'!$C20,0,1)</f>
        <v>1</v>
      </c>
      <c r="AI36" s="131"/>
      <c r="AJ36" s="2">
        <f>IF(AD36/100='[2]表8金融'!$C24,0,1)</f>
        <v>1</v>
      </c>
      <c r="AL36" s="130">
        <f>IF(C36/100='[2]表5家庭'!$C20,0,1)</f>
        <v>1</v>
      </c>
      <c r="AM36" s="131"/>
      <c r="AP36" s="130"/>
      <c r="AQ36" s="131">
        <f>IF(V36/100='[2]表9國外'!$C30,0,1)</f>
        <v>1</v>
      </c>
    </row>
    <row r="37" spans="1:43" ht="28.5" customHeight="1">
      <c r="A37" s="3" t="s">
        <v>43</v>
      </c>
      <c r="B37" s="40" t="s">
        <v>56</v>
      </c>
      <c r="C37" s="53">
        <f>'[1]全體'!C31</f>
        <v>1933137.9359175113</v>
      </c>
      <c r="D37" s="54" t="str">
        <f>'[1]全體'!D31</f>
        <v>－</v>
      </c>
      <c r="E37" s="53">
        <f>'[1]全體'!E31</f>
        <v>208441.79783688518</v>
      </c>
      <c r="F37" s="57">
        <f>'[1]全體'!F31</f>
        <v>69818</v>
      </c>
      <c r="G37" s="109">
        <f>'[1]全體'!G31</f>
        <v>2139</v>
      </c>
      <c r="H37" s="55" t="str">
        <f>'[1]全體'!H31</f>
        <v>－</v>
      </c>
      <c r="I37" s="56" t="str">
        <f>'[1]全體'!I31</f>
        <v>－</v>
      </c>
      <c r="J37" s="55" t="str">
        <f>'[1]全體'!J31</f>
        <v>－</v>
      </c>
      <c r="K37" s="56" t="str">
        <f>'[1]全體'!K31</f>
        <v>－</v>
      </c>
      <c r="L37" s="55" t="str">
        <f>'[1]全體'!L31</f>
        <v>－</v>
      </c>
      <c r="M37" s="53">
        <f>'[1]全體'!M31</f>
        <v>2197168.674</v>
      </c>
      <c r="N37" s="57">
        <f>'[1]全體'!N31</f>
        <v>8180</v>
      </c>
      <c r="O37" s="53">
        <f>'[1]全體'!O31</f>
        <v>15142543.022</v>
      </c>
      <c r="P37" s="55" t="str">
        <f>'[1]全體'!P31</f>
        <v>－</v>
      </c>
      <c r="Q37" s="53">
        <f>'[1]全體'!Q31</f>
        <v>1043399.5702456039</v>
      </c>
      <c r="R37" s="57" t="str">
        <f>'[1]全體'!R31</f>
        <v>－</v>
      </c>
      <c r="S37" s="53">
        <f>'[1]全體'!S31</f>
        <v>20526830.000000004</v>
      </c>
      <c r="T37" s="57">
        <f>'[1]全體'!T31</f>
        <v>77998</v>
      </c>
      <c r="U37" s="53">
        <f>'[1]全體'!U31</f>
        <v>48596</v>
      </c>
      <c r="V37" s="57">
        <f>'[1]全體'!V31</f>
        <v>20497428</v>
      </c>
      <c r="W37" s="60" t="s">
        <v>43</v>
      </c>
      <c r="X37" s="116" t="s">
        <v>56</v>
      </c>
      <c r="Z37" s="113">
        <f t="shared" si="0"/>
        <v>210580.79783688518</v>
      </c>
      <c r="AA37" s="114">
        <f t="shared" si="0"/>
        <v>69818</v>
      </c>
      <c r="AB37" s="113">
        <f t="shared" si="1"/>
        <v>2143718.7337543964</v>
      </c>
      <c r="AC37" s="114">
        <f t="shared" si="1"/>
        <v>69818</v>
      </c>
      <c r="AD37" s="113">
        <f t="shared" si="2"/>
        <v>18383111.266245604</v>
      </c>
      <c r="AE37" s="114">
        <f t="shared" si="2"/>
        <v>8180</v>
      </c>
      <c r="AF37" s="2">
        <f>IF(Z37/100='[2]表6企業'!C21,0,1)</f>
        <v>1</v>
      </c>
      <c r="AG37" s="2">
        <f>IF(AA37/100='[2]表6企業'!$C37,0,1)</f>
        <v>1</v>
      </c>
      <c r="AH37" s="130">
        <f>IF(AB37/100='[2]表4非金融'!$C21,0,1)</f>
        <v>1</v>
      </c>
      <c r="AI37" s="131">
        <f>IF(AC37/100='[2]表4非金融'!$C37,0,1)</f>
        <v>1</v>
      </c>
      <c r="AJ37" s="2">
        <f>IF(AD37/100='[2]表8金融'!$C25,0,1)</f>
        <v>1</v>
      </c>
      <c r="AK37" s="2">
        <f>IF(AE37/100='[2]表8金融'!$C46,0,1)</f>
        <v>1</v>
      </c>
      <c r="AL37" s="130">
        <f>IF(C37/100='[2]表5家庭'!$C21,0,1)</f>
        <v>1</v>
      </c>
      <c r="AM37" s="131"/>
      <c r="AP37" s="130">
        <f>IF(U37/100='[2]表9國外'!$C21,0,1)</f>
        <v>1</v>
      </c>
      <c r="AQ37" s="131">
        <f>IF(V37/100='[2]表9國外'!$C31,0,1)</f>
        <v>1</v>
      </c>
    </row>
    <row r="38" spans="1:43" ht="28.5" customHeight="1">
      <c r="A38" s="3" t="s">
        <v>55</v>
      </c>
      <c r="B38" s="40" t="s">
        <v>61</v>
      </c>
      <c r="C38" s="56" t="str">
        <f>'[1]全體'!C32</f>
        <v>－</v>
      </c>
      <c r="D38" s="54" t="str">
        <f>'[1]全體'!D32</f>
        <v>－</v>
      </c>
      <c r="E38" s="56" t="str">
        <f>'[1]全體'!E32</f>
        <v>－</v>
      </c>
      <c r="F38" s="55" t="str">
        <f>'[1]全體'!F32</f>
        <v>－</v>
      </c>
      <c r="G38" s="56" t="str">
        <f>'[1]全體'!G32</f>
        <v>－</v>
      </c>
      <c r="H38" s="55" t="str">
        <f>'[1]全體'!H32</f>
        <v>－</v>
      </c>
      <c r="I38" s="56" t="str">
        <f>'[1]全體'!I32</f>
        <v>－</v>
      </c>
      <c r="J38" s="55" t="str">
        <f>'[1]全體'!J32</f>
        <v>－</v>
      </c>
      <c r="K38" s="53">
        <f>'[1]全體'!K32</f>
        <v>14137041</v>
      </c>
      <c r="L38" s="55" t="str">
        <f>'[1]全體'!L32</f>
        <v>－</v>
      </c>
      <c r="M38" s="56" t="str">
        <f>'[1]全體'!M32</f>
        <v>－</v>
      </c>
      <c r="N38" s="55" t="str">
        <f>'[1]全體'!N32</f>
        <v>－</v>
      </c>
      <c r="O38" s="56" t="str">
        <f>'[1]全體'!O32</f>
        <v>－</v>
      </c>
      <c r="P38" s="55" t="str">
        <f>'[1]全體'!P32</f>
        <v>－</v>
      </c>
      <c r="Q38" s="56" t="str">
        <f>'[1]全體'!Q32</f>
        <v>－</v>
      </c>
      <c r="R38" s="55" t="str">
        <f>'[1]全體'!R32</f>
        <v>－</v>
      </c>
      <c r="S38" s="53">
        <f>'[1]全體'!S32</f>
        <v>14137041</v>
      </c>
      <c r="T38" s="55" t="str">
        <f>'[1]全體'!T32</f>
        <v>－</v>
      </c>
      <c r="U38" s="56" t="str">
        <f>'[1]全體'!U32</f>
        <v>－</v>
      </c>
      <c r="V38" s="57">
        <f>'[1]全體'!V32</f>
        <v>14137041</v>
      </c>
      <c r="W38" s="60" t="s">
        <v>55</v>
      </c>
      <c r="X38" s="116" t="s">
        <v>61</v>
      </c>
      <c r="Z38" s="113">
        <f t="shared" si="0"/>
        <v>0</v>
      </c>
      <c r="AA38" s="114">
        <f t="shared" si="0"/>
        <v>0</v>
      </c>
      <c r="AB38" s="113">
        <f t="shared" si="1"/>
        <v>0</v>
      </c>
      <c r="AC38" s="114">
        <f t="shared" si="1"/>
        <v>0</v>
      </c>
      <c r="AD38" s="113">
        <f t="shared" si="2"/>
        <v>14137041</v>
      </c>
      <c r="AE38" s="114">
        <f t="shared" si="2"/>
        <v>0</v>
      </c>
      <c r="AH38" s="130"/>
      <c r="AI38" s="131"/>
      <c r="AJ38" s="2">
        <f>IF(AD38/100='[2]表8金融'!$C26,0,1)</f>
        <v>1</v>
      </c>
      <c r="AL38" s="130"/>
      <c r="AM38" s="131"/>
      <c r="AP38" s="130"/>
      <c r="AQ38" s="131">
        <f>IF(V38/100='[2]表9國外'!$C32,0,1)</f>
        <v>1</v>
      </c>
    </row>
    <row r="39" spans="1:43" s="15" customFormat="1" ht="28.5" customHeight="1">
      <c r="A39" s="3" t="s">
        <v>57</v>
      </c>
      <c r="B39" s="38" t="s">
        <v>138</v>
      </c>
      <c r="C39" s="53">
        <f>'[1]全體'!C33</f>
        <v>3117669.451405686</v>
      </c>
      <c r="D39" s="61" t="str">
        <f>'[1]全體'!D33</f>
        <v>－</v>
      </c>
      <c r="E39" s="53">
        <f>'[1]全體'!E33</f>
        <v>563610.6481979308</v>
      </c>
      <c r="F39" s="63" t="str">
        <f>'[1]全體'!F33</f>
        <v>－</v>
      </c>
      <c r="G39" s="53">
        <f>'[1]全體'!G33</f>
        <v>18300</v>
      </c>
      <c r="H39" s="57" t="str">
        <f>'[1]全體'!H33</f>
        <v>－</v>
      </c>
      <c r="I39" s="53" t="str">
        <f>'[1]全體'!I33</f>
        <v>－</v>
      </c>
      <c r="J39" s="55">
        <f>'[1]全體'!J33</f>
        <v>3351.9428377484437</v>
      </c>
      <c r="K39" s="53" t="str">
        <f>'[1]全體'!K33</f>
        <v>－</v>
      </c>
      <c r="L39" s="57">
        <f>'[1]全體'!L33</f>
        <v>633239.8166691326</v>
      </c>
      <c r="M39" s="53">
        <f>'[1]全體'!M33</f>
        <v>393863.583</v>
      </c>
      <c r="N39" s="55" t="str">
        <f>'[1]全體'!N33</f>
        <v>－</v>
      </c>
      <c r="O39" s="53" t="str">
        <f>'[1]全體'!O33</f>
        <v>－</v>
      </c>
      <c r="P39" s="57">
        <f>'[1]全體'!P33</f>
        <v>2526846.454255024</v>
      </c>
      <c r="Q39" s="62" t="str">
        <f>'[1]全體'!Q33</f>
        <v>－</v>
      </c>
      <c r="R39" s="57">
        <f>'[1]全體'!R33</f>
        <v>686575.699646032</v>
      </c>
      <c r="S39" s="53">
        <f>'[1]全體'!S33</f>
        <v>4093443.6826036167</v>
      </c>
      <c r="T39" s="57">
        <f>'[1]全體'!T33</f>
        <v>3850013.913407937</v>
      </c>
      <c r="U39" s="62" t="str">
        <f>'[1]全體'!U33</f>
        <v>－</v>
      </c>
      <c r="V39" s="57">
        <f>'[1]全體'!V33</f>
        <v>243429.76919567946</v>
      </c>
      <c r="W39" s="60" t="s">
        <v>57</v>
      </c>
      <c r="X39" s="115" t="s">
        <v>138</v>
      </c>
      <c r="Z39" s="113">
        <f t="shared" si="0"/>
        <v>581910.6481979308</v>
      </c>
      <c r="AA39" s="114">
        <f t="shared" si="0"/>
        <v>0</v>
      </c>
      <c r="AB39" s="113">
        <f t="shared" si="1"/>
        <v>3699580.0996036166</v>
      </c>
      <c r="AC39" s="114">
        <f t="shared" si="1"/>
        <v>3351.9428377484437</v>
      </c>
      <c r="AD39" s="113">
        <f t="shared" si="2"/>
        <v>393863.583</v>
      </c>
      <c r="AE39" s="123">
        <f t="shared" si="2"/>
        <v>3846661.9705701885</v>
      </c>
      <c r="AF39" s="132"/>
      <c r="AG39" s="146">
        <f>IF(ROUND(AA39/100,0)=ROUND('[2]表6企業'!$C39,0),0,1)</f>
        <v>1</v>
      </c>
      <c r="AH39" s="130"/>
      <c r="AI39" s="146">
        <f>IF(ROUND(AC39/100,0)=ROUND('[2]表4非金融'!$C39,0),0,1)</f>
        <v>1</v>
      </c>
      <c r="AJ39" s="124"/>
      <c r="AK39" s="124"/>
      <c r="AL39" s="132"/>
      <c r="AM39" s="142"/>
      <c r="AP39" s="143"/>
      <c r="AQ39" s="150"/>
    </row>
    <row r="40" spans="1:43" s="52" customFormat="1" ht="28.5" customHeight="1" thickBot="1">
      <c r="A40" s="64" t="s">
        <v>54</v>
      </c>
      <c r="B40" s="65"/>
      <c r="C40" s="66">
        <f>'[1]全體'!C34</f>
        <v>85946823.76291181</v>
      </c>
      <c r="D40" s="69">
        <f>'[1]全體'!D34</f>
        <v>14876536.445367977</v>
      </c>
      <c r="E40" s="66">
        <f>'[1]全體'!E34</f>
        <v>32154193.417841833</v>
      </c>
      <c r="F40" s="67">
        <f>'[1]全體'!F34</f>
        <v>60368158.85253561</v>
      </c>
      <c r="G40" s="66">
        <f>'[1]全體'!G34</f>
        <v>393535.5895966245</v>
      </c>
      <c r="H40" s="67">
        <f>'[1]全體'!H34</f>
        <v>3820124.852</v>
      </c>
      <c r="I40" s="66">
        <f>'[1]全體'!I34</f>
        <v>5800949.633683488</v>
      </c>
      <c r="J40" s="67">
        <f>'[1]全體'!J34</f>
        <v>7099612.481919937</v>
      </c>
      <c r="K40" s="66">
        <f>'[1]全體'!K34</f>
        <v>15270089</v>
      </c>
      <c r="L40" s="67">
        <f>'[1]全體'!L34</f>
        <v>15276233.816669133</v>
      </c>
      <c r="M40" s="66">
        <f>'[1]全體'!M34</f>
        <v>52414432.5606615</v>
      </c>
      <c r="N40" s="67">
        <f>'[1]全體'!N34</f>
        <v>52808279.54</v>
      </c>
      <c r="O40" s="66">
        <f>'[1]全體'!O34</f>
        <v>24518319.383768074</v>
      </c>
      <c r="P40" s="67">
        <f>'[1]全體'!P34</f>
        <v>26108533.630765177</v>
      </c>
      <c r="Q40" s="66">
        <f>'[1]全體'!Q34</f>
        <v>12822624.271475049</v>
      </c>
      <c r="R40" s="67">
        <f>'[1]全體'!R34</f>
        <v>13141362.462155068</v>
      </c>
      <c r="S40" s="66">
        <f>'[1]全體'!S34</f>
        <v>229320967.6199384</v>
      </c>
      <c r="T40" s="67">
        <f>'[1]全體'!T34</f>
        <v>193498842.08141294</v>
      </c>
      <c r="U40" s="66">
        <f>'[1]全體'!U34</f>
        <v>22722171.625712845</v>
      </c>
      <c r="V40" s="67">
        <f>'[1]全體'!V34</f>
        <v>58544297.16423833</v>
      </c>
      <c r="W40" s="68"/>
      <c r="X40" s="117"/>
      <c r="Z40" s="118">
        <f t="shared" si="0"/>
        <v>32547729.00743846</v>
      </c>
      <c r="AA40" s="119">
        <f t="shared" si="0"/>
        <v>64188283.70453561</v>
      </c>
      <c r="AB40" s="118">
        <f t="shared" si="1"/>
        <v>124295502.40403377</v>
      </c>
      <c r="AC40" s="119">
        <f t="shared" si="1"/>
        <v>86164432.63182354</v>
      </c>
      <c r="AD40" s="118">
        <f>SUM(K40,M40,O40,Q40)</f>
        <v>105025465.21590462</v>
      </c>
      <c r="AE40" s="119">
        <f t="shared" si="2"/>
        <v>107334409.44958937</v>
      </c>
      <c r="AF40" s="135">
        <f>IF(Z40/100='[2]表6企業'!C5,0,1)</f>
        <v>1</v>
      </c>
      <c r="AG40" s="144">
        <f>IF(AA40/100='[2]表6企業'!$C25,0,1)</f>
        <v>1</v>
      </c>
      <c r="AH40" s="135">
        <f>IF(AB40/100='[2]表4非金融'!$C5,0,1)</f>
        <v>1</v>
      </c>
      <c r="AI40" s="136">
        <f>IF(AC40/100='[2]表4非金融'!$C25,0,1)</f>
        <v>1</v>
      </c>
      <c r="AJ40" s="144">
        <f>IF(AD40/100='[2]表8金融'!$C5,0,1)</f>
        <v>1</v>
      </c>
      <c r="AK40" s="144">
        <f>IF(AE40/100='[2]表8金融'!$C28,0,1)</f>
        <v>1</v>
      </c>
      <c r="AL40" s="135">
        <f>IF(C40/100='[2]表5家庭'!$C5,0,1)</f>
        <v>1</v>
      </c>
      <c r="AM40" s="136">
        <f>IF(D40/100='[2]表5家庭'!$C25,0,1)</f>
        <v>1</v>
      </c>
      <c r="AN40" s="135">
        <f>IF(I40/100='[2]表7.政府'!$C5,0,1)</f>
        <v>1</v>
      </c>
      <c r="AO40" s="136">
        <f>IF(J40/100='[2]表7.政府'!$C25,0,1)</f>
        <v>1</v>
      </c>
      <c r="AP40" s="135">
        <f>IF(U40/100='[2]表9國外'!$C5,0,1)</f>
        <v>1</v>
      </c>
      <c r="AQ40" s="136">
        <f>IF(V40/100='[2]表9國外'!$C23,0,1)</f>
        <v>1</v>
      </c>
    </row>
    <row r="41" ht="15" customHeight="1" thickTop="1">
      <c r="K41" s="15"/>
    </row>
    <row r="42" ht="15" customHeight="1">
      <c r="K42" s="15"/>
    </row>
    <row r="43" spans="1:10" ht="15" customHeight="1">
      <c r="A43" s="21"/>
      <c r="J43"/>
    </row>
    <row r="44" spans="1:22" ht="16.5">
      <c r="A44" s="21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  <row r="45" spans="1:22" ht="16.5">
      <c r="A45" s="21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3" s="6" customFormat="1" ht="16.5">
      <c r="A46" s="22"/>
      <c r="B46" s="19"/>
      <c r="C46" s="7"/>
      <c r="E46" s="7"/>
      <c r="G46" s="7"/>
      <c r="I46" s="7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37"/>
    </row>
    <row r="47" spans="5:18" ht="16.5">
      <c r="E47" s="13"/>
      <c r="K47" s="4"/>
      <c r="L47" s="4"/>
      <c r="M47" s="4"/>
      <c r="N47" s="4"/>
      <c r="O47" s="4"/>
      <c r="P47" s="4"/>
      <c r="Q47" s="4"/>
      <c r="R47" s="4"/>
    </row>
    <row r="48" spans="11:18" ht="16.5">
      <c r="K48" s="4"/>
      <c r="L48" s="4"/>
      <c r="M48" s="4"/>
      <c r="N48" s="4"/>
      <c r="O48" s="4"/>
      <c r="P48" s="4"/>
      <c r="Q48" s="4"/>
      <c r="R48" s="4"/>
    </row>
    <row r="49" spans="11:18" ht="16.5">
      <c r="K49" s="5"/>
      <c r="L49" s="5"/>
      <c r="M49" s="5"/>
      <c r="N49" s="5"/>
      <c r="O49" s="5"/>
      <c r="P49" s="5"/>
      <c r="Q49" s="5"/>
      <c r="R49" s="5"/>
    </row>
  </sheetData>
  <sheetProtection/>
  <mergeCells count="29">
    <mergeCell ref="E7:H7"/>
    <mergeCell ref="K7:R7"/>
    <mergeCell ref="E8:H8"/>
    <mergeCell ref="K8:R8"/>
    <mergeCell ref="AF8:AQ8"/>
    <mergeCell ref="G9:H9"/>
    <mergeCell ref="M9:N9"/>
    <mergeCell ref="O9:P9"/>
    <mergeCell ref="AF9:AG9"/>
    <mergeCell ref="AH9:AI9"/>
    <mergeCell ref="AJ9:AK9"/>
    <mergeCell ref="AL9:AM9"/>
    <mergeCell ref="AN9:AO9"/>
    <mergeCell ref="AP9:AQ9"/>
    <mergeCell ref="I10:J10"/>
    <mergeCell ref="M10:N10"/>
    <mergeCell ref="O10:P10"/>
    <mergeCell ref="S10:T10"/>
    <mergeCell ref="U10:V10"/>
    <mergeCell ref="W10:X10"/>
    <mergeCell ref="AL10:AM11"/>
    <mergeCell ref="AN10:AO11"/>
    <mergeCell ref="AP10:AQ11"/>
    <mergeCell ref="Z10:AA11"/>
    <mergeCell ref="AB10:AC11"/>
    <mergeCell ref="AD10:AE11"/>
    <mergeCell ref="AF10:AG11"/>
    <mergeCell ref="AH10:AI11"/>
    <mergeCell ref="AJ10:AK11"/>
  </mergeCells>
  <printOptions horizontalCentered="1"/>
  <pageMargins left="0.4724409448818898" right="0.5118110236220472" top="0.7874015748031497" bottom="0.7874015748031497" header="0.5118110236220472" footer="0.3937007874015748"/>
  <pageSetup fitToHeight="1" fitToWidth="1" horizontalDpi="600" verticalDpi="600" orientation="landscape" paperSize="8" scale="54" r:id="rId3"/>
  <headerFooter alignWithMargins="0">
    <oddFooter>&amp;C&amp;"Times New Roman,標準"&amp;17- &amp;P+37 -</oddFooter>
  </headerFooter>
  <colBreaks count="1" manualBreakCount="1">
    <brk id="12" max="39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1"/>
  <sheetViews>
    <sheetView showGridLines="0" tabSelected="1" zoomScale="60" zoomScaleNormal="60" zoomScaleSheetLayoutView="52" zoomScalePageLayoutView="0" workbookViewId="0" topLeftCell="A1">
      <selection activeCell="F20" sqref="F20"/>
    </sheetView>
  </sheetViews>
  <sheetFormatPr defaultColWidth="9" defaultRowHeight="15"/>
  <cols>
    <col min="1" max="1" width="3.09765625" style="12" customWidth="1"/>
    <col min="2" max="2" width="22.19921875" style="11" customWidth="1"/>
    <col min="3" max="3" width="11.796875" style="2" bestFit="1" customWidth="1"/>
    <col min="4" max="4" width="10.59765625" style="2" bestFit="1" customWidth="1"/>
    <col min="5" max="6" width="11.796875" style="2" bestFit="1" customWidth="1"/>
    <col min="7" max="10" width="10.19921875" style="2" customWidth="1"/>
    <col min="11" max="11" width="10.59765625" style="2" bestFit="1" customWidth="1"/>
    <col min="12" max="12" width="10.8984375" style="2" customWidth="1"/>
    <col min="13" max="13" width="11" style="15" customWidth="1"/>
    <col min="14" max="14" width="11.59765625" style="15" customWidth="1"/>
    <col min="15" max="18" width="10.59765625" style="15" bestFit="1" customWidth="1"/>
    <col min="19" max="19" width="11.3984375" style="2" customWidth="1"/>
    <col min="20" max="20" width="11.09765625" style="2" customWidth="1"/>
    <col min="21" max="21" width="10.19921875" style="2" customWidth="1"/>
    <col min="22" max="22" width="11.796875" style="2" bestFit="1" customWidth="1"/>
    <col min="23" max="23" width="3.3984375" style="36" customWidth="1"/>
    <col min="24" max="24" width="31.69921875" style="2" customWidth="1"/>
    <col min="25" max="16384" width="9" style="2" customWidth="1"/>
  </cols>
  <sheetData>
    <row r="1" spans="1:24" ht="33" customHeight="1">
      <c r="A1" s="152"/>
      <c r="B1" s="153"/>
      <c r="C1" s="153"/>
      <c r="D1" s="153"/>
      <c r="E1" s="153"/>
      <c r="F1" s="153"/>
      <c r="G1" s="153"/>
      <c r="H1" s="153"/>
      <c r="I1" s="153"/>
      <c r="J1" s="154"/>
      <c r="K1" s="154"/>
      <c r="L1" s="155"/>
      <c r="M1" s="156"/>
      <c r="N1" s="157"/>
      <c r="O1" s="157"/>
      <c r="P1" s="157"/>
      <c r="Q1" s="157"/>
      <c r="R1" s="157"/>
      <c r="S1" s="153"/>
      <c r="T1" s="153"/>
      <c r="U1" s="153"/>
      <c r="V1" s="153"/>
      <c r="W1" s="158"/>
      <c r="X1" s="153"/>
    </row>
    <row r="2" spans="1:24" s="25" customFormat="1" ht="33" customHeight="1">
      <c r="A2" s="159"/>
      <c r="B2" s="157"/>
      <c r="C2" s="157"/>
      <c r="D2" s="157"/>
      <c r="E2" s="157"/>
      <c r="F2" s="157"/>
      <c r="G2" s="157"/>
      <c r="H2" s="157"/>
      <c r="I2" s="157"/>
      <c r="J2" s="159"/>
      <c r="K2" s="159"/>
      <c r="L2" s="160"/>
      <c r="M2" s="161"/>
      <c r="N2" s="157"/>
      <c r="O2" s="157"/>
      <c r="P2" s="157"/>
      <c r="Q2" s="157"/>
      <c r="R2" s="157"/>
      <c r="S2" s="157"/>
      <c r="T2" s="157"/>
      <c r="U2" s="157"/>
      <c r="V2" s="157"/>
      <c r="W2" s="162"/>
      <c r="X2" s="157"/>
    </row>
    <row r="3" spans="1:24" s="42" customFormat="1" ht="33" customHeight="1">
      <c r="A3" s="163"/>
      <c r="B3" s="164"/>
      <c r="C3" s="164"/>
      <c r="D3" s="164"/>
      <c r="E3" s="164"/>
      <c r="F3" s="164"/>
      <c r="G3" s="164"/>
      <c r="H3" s="164"/>
      <c r="I3" s="164"/>
      <c r="J3" s="163"/>
      <c r="K3" s="163"/>
      <c r="L3" s="165" t="s">
        <v>189</v>
      </c>
      <c r="M3" s="166" t="s">
        <v>190</v>
      </c>
      <c r="N3" s="167"/>
      <c r="O3" s="167"/>
      <c r="P3" s="167"/>
      <c r="Q3" s="167"/>
      <c r="R3" s="167"/>
      <c r="S3" s="164"/>
      <c r="T3" s="164"/>
      <c r="U3" s="164"/>
      <c r="V3" s="164"/>
      <c r="W3" s="168"/>
      <c r="X3" s="164"/>
    </row>
    <row r="4" spans="1:24" ht="33" customHeight="1">
      <c r="A4" s="152"/>
      <c r="B4" s="169"/>
      <c r="C4" s="169"/>
      <c r="D4" s="169"/>
      <c r="E4" s="169"/>
      <c r="F4" s="169"/>
      <c r="G4" s="169"/>
      <c r="H4" s="169"/>
      <c r="I4" s="170"/>
      <c r="J4" s="171"/>
      <c r="K4" s="171"/>
      <c r="L4" s="170" t="s">
        <v>73</v>
      </c>
      <c r="M4" s="172" t="s">
        <v>191</v>
      </c>
      <c r="N4" s="169"/>
      <c r="O4" s="169"/>
      <c r="P4" s="169"/>
      <c r="Q4" s="169"/>
      <c r="R4" s="169"/>
      <c r="S4" s="169"/>
      <c r="T4" s="169"/>
      <c r="U4" s="169"/>
      <c r="V4" s="169"/>
      <c r="W4" s="162"/>
      <c r="X4" s="169"/>
    </row>
    <row r="5" spans="1:24" ht="22.5" customHeight="1">
      <c r="A5" s="173"/>
      <c r="B5" s="174"/>
      <c r="C5" s="175"/>
      <c r="D5" s="175"/>
      <c r="E5" s="175"/>
      <c r="F5" s="175"/>
      <c r="G5" s="175"/>
      <c r="H5" s="175"/>
      <c r="I5" s="175"/>
      <c r="J5" s="154"/>
      <c r="K5" s="176"/>
      <c r="L5" s="176"/>
      <c r="M5" s="177"/>
      <c r="N5" s="178"/>
      <c r="O5" s="178"/>
      <c r="P5" s="178"/>
      <c r="Q5" s="178"/>
      <c r="R5" s="178"/>
      <c r="S5" s="175"/>
      <c r="T5" s="179"/>
      <c r="U5" s="175"/>
      <c r="V5" s="179"/>
      <c r="W5" s="180"/>
      <c r="X5" s="181" t="s">
        <v>0</v>
      </c>
    </row>
    <row r="6" spans="1:24" ht="22.5" customHeight="1" thickBot="1">
      <c r="A6" s="182"/>
      <c r="B6" s="174"/>
      <c r="C6" s="175"/>
      <c r="D6" s="175"/>
      <c r="E6" s="175"/>
      <c r="F6" s="175"/>
      <c r="G6" s="175"/>
      <c r="H6" s="178"/>
      <c r="I6" s="175"/>
      <c r="J6" s="175"/>
      <c r="K6" s="175"/>
      <c r="L6" s="175"/>
      <c r="M6" s="178"/>
      <c r="N6" s="178"/>
      <c r="O6" s="178"/>
      <c r="P6" s="178"/>
      <c r="Q6" s="178"/>
      <c r="R6" s="178"/>
      <c r="S6" s="175"/>
      <c r="T6" s="183"/>
      <c r="U6" s="175"/>
      <c r="V6" s="183"/>
      <c r="W6" s="180"/>
      <c r="X6" s="184" t="s">
        <v>70</v>
      </c>
    </row>
    <row r="7" spans="1:24" s="77" customFormat="1" ht="21" customHeight="1" thickTop="1">
      <c r="A7" s="185"/>
      <c r="B7" s="186"/>
      <c r="C7" s="187" t="s">
        <v>23</v>
      </c>
      <c r="D7" s="188"/>
      <c r="E7" s="266" t="s">
        <v>192</v>
      </c>
      <c r="F7" s="267"/>
      <c r="G7" s="267"/>
      <c r="H7" s="268"/>
      <c r="I7" s="187"/>
      <c r="J7" s="188"/>
      <c r="K7" s="266" t="s">
        <v>193</v>
      </c>
      <c r="L7" s="267"/>
      <c r="M7" s="267"/>
      <c r="N7" s="267"/>
      <c r="O7" s="267"/>
      <c r="P7" s="267"/>
      <c r="Q7" s="267"/>
      <c r="R7" s="268"/>
      <c r="S7" s="187"/>
      <c r="T7" s="188"/>
      <c r="U7" s="189"/>
      <c r="V7" s="188"/>
      <c r="W7" s="190"/>
      <c r="X7" s="191"/>
    </row>
    <row r="8" spans="1:24" s="86" customFormat="1" ht="22.5" customHeight="1" thickBot="1">
      <c r="A8" s="192"/>
      <c r="B8" s="193"/>
      <c r="C8" s="194" t="s">
        <v>24</v>
      </c>
      <c r="D8" s="195"/>
      <c r="E8" s="269" t="s">
        <v>25</v>
      </c>
      <c r="F8" s="270"/>
      <c r="G8" s="270"/>
      <c r="H8" s="271"/>
      <c r="I8" s="196" t="s">
        <v>65</v>
      </c>
      <c r="J8" s="197"/>
      <c r="K8" s="269" t="s">
        <v>83</v>
      </c>
      <c r="L8" s="270"/>
      <c r="M8" s="270"/>
      <c r="N8" s="270"/>
      <c r="O8" s="270"/>
      <c r="P8" s="270"/>
      <c r="Q8" s="270"/>
      <c r="R8" s="271"/>
      <c r="S8" s="198" t="s">
        <v>84</v>
      </c>
      <c r="T8" s="197"/>
      <c r="U8" s="199" t="s">
        <v>85</v>
      </c>
      <c r="V8" s="197"/>
      <c r="W8" s="200"/>
      <c r="X8" s="201"/>
    </row>
    <row r="9" spans="1:24" s="92" customFormat="1" ht="18.75" customHeight="1">
      <c r="A9" s="192"/>
      <c r="B9" s="193"/>
      <c r="C9" s="194" t="s">
        <v>75</v>
      </c>
      <c r="D9" s="195"/>
      <c r="E9" s="196" t="s">
        <v>89</v>
      </c>
      <c r="F9" s="202"/>
      <c r="G9" s="272" t="s">
        <v>90</v>
      </c>
      <c r="H9" s="273"/>
      <c r="I9" s="194"/>
      <c r="J9" s="203"/>
      <c r="K9" s="204" t="s">
        <v>91</v>
      </c>
      <c r="L9" s="202"/>
      <c r="M9" s="274" t="s">
        <v>312</v>
      </c>
      <c r="N9" s="275"/>
      <c r="O9" s="276" t="s">
        <v>44</v>
      </c>
      <c r="P9" s="275"/>
      <c r="Q9" s="205" t="s">
        <v>323</v>
      </c>
      <c r="R9" s="195"/>
      <c r="S9" s="198" t="s">
        <v>66</v>
      </c>
      <c r="T9" s="203"/>
      <c r="U9" s="199" t="s">
        <v>86</v>
      </c>
      <c r="V9" s="203"/>
      <c r="W9" s="206"/>
      <c r="X9" s="207"/>
    </row>
    <row r="10" spans="1:24" s="86" customFormat="1" ht="33.75" customHeight="1" thickBot="1">
      <c r="A10" s="208" t="s">
        <v>39</v>
      </c>
      <c r="B10" s="203"/>
      <c r="C10" s="209" t="s">
        <v>76</v>
      </c>
      <c r="D10" s="210"/>
      <c r="E10" s="209" t="s">
        <v>344</v>
      </c>
      <c r="F10" s="210"/>
      <c r="G10" s="211" t="s">
        <v>77</v>
      </c>
      <c r="H10" s="210"/>
      <c r="I10" s="281" t="s">
        <v>67</v>
      </c>
      <c r="J10" s="282"/>
      <c r="K10" s="209" t="s">
        <v>68</v>
      </c>
      <c r="L10" s="210"/>
      <c r="M10" s="283" t="s">
        <v>313</v>
      </c>
      <c r="N10" s="278"/>
      <c r="O10" s="277" t="s">
        <v>78</v>
      </c>
      <c r="P10" s="278"/>
      <c r="Q10" s="212" t="s">
        <v>79</v>
      </c>
      <c r="R10" s="210"/>
      <c r="S10" s="269" t="s">
        <v>80</v>
      </c>
      <c r="T10" s="271"/>
      <c r="U10" s="270" t="s">
        <v>81</v>
      </c>
      <c r="V10" s="271"/>
      <c r="W10" s="279" t="s">
        <v>26</v>
      </c>
      <c r="X10" s="280"/>
    </row>
    <row r="11" spans="1:24" s="92" customFormat="1" ht="21.75" customHeight="1">
      <c r="A11" s="213"/>
      <c r="B11" s="203"/>
      <c r="C11" s="214" t="s">
        <v>87</v>
      </c>
      <c r="D11" s="215" t="s">
        <v>88</v>
      </c>
      <c r="E11" s="214" t="s">
        <v>87</v>
      </c>
      <c r="F11" s="216" t="s">
        <v>88</v>
      </c>
      <c r="G11" s="214" t="s">
        <v>87</v>
      </c>
      <c r="H11" s="216" t="s">
        <v>88</v>
      </c>
      <c r="I11" s="214" t="s">
        <v>87</v>
      </c>
      <c r="J11" s="216" t="s">
        <v>88</v>
      </c>
      <c r="K11" s="214" t="s">
        <v>87</v>
      </c>
      <c r="L11" s="216" t="s">
        <v>88</v>
      </c>
      <c r="M11" s="217" t="s">
        <v>87</v>
      </c>
      <c r="N11" s="216" t="s">
        <v>88</v>
      </c>
      <c r="O11" s="214" t="s">
        <v>87</v>
      </c>
      <c r="P11" s="216" t="s">
        <v>88</v>
      </c>
      <c r="Q11" s="214" t="s">
        <v>87</v>
      </c>
      <c r="R11" s="216" t="s">
        <v>88</v>
      </c>
      <c r="S11" s="214" t="s">
        <v>87</v>
      </c>
      <c r="T11" s="216" t="s">
        <v>88</v>
      </c>
      <c r="U11" s="214" t="s">
        <v>87</v>
      </c>
      <c r="V11" s="216" t="s">
        <v>88</v>
      </c>
      <c r="W11" s="206"/>
      <c r="X11" s="207"/>
    </row>
    <row r="12" spans="1:24" s="108" customFormat="1" ht="36.75" customHeight="1" thickBot="1">
      <c r="A12" s="218"/>
      <c r="B12" s="219"/>
      <c r="C12" s="220" t="s">
        <v>41</v>
      </c>
      <c r="D12" s="221" t="s">
        <v>40</v>
      </c>
      <c r="E12" s="220" t="s">
        <v>41</v>
      </c>
      <c r="F12" s="222" t="s">
        <v>40</v>
      </c>
      <c r="G12" s="220" t="s">
        <v>41</v>
      </c>
      <c r="H12" s="222" t="s">
        <v>40</v>
      </c>
      <c r="I12" s="220" t="s">
        <v>41</v>
      </c>
      <c r="J12" s="222" t="s">
        <v>40</v>
      </c>
      <c r="K12" s="220" t="s">
        <v>41</v>
      </c>
      <c r="L12" s="222" t="s">
        <v>40</v>
      </c>
      <c r="M12" s="223" t="s">
        <v>41</v>
      </c>
      <c r="N12" s="222" t="s">
        <v>40</v>
      </c>
      <c r="O12" s="220" t="s">
        <v>41</v>
      </c>
      <c r="P12" s="222" t="s">
        <v>40</v>
      </c>
      <c r="Q12" s="220" t="s">
        <v>41</v>
      </c>
      <c r="R12" s="222" t="s">
        <v>40</v>
      </c>
      <c r="S12" s="220" t="s">
        <v>41</v>
      </c>
      <c r="T12" s="222" t="s">
        <v>40</v>
      </c>
      <c r="U12" s="220" t="s">
        <v>41</v>
      </c>
      <c r="V12" s="222" t="s">
        <v>40</v>
      </c>
      <c r="W12" s="224"/>
      <c r="X12" s="225"/>
    </row>
    <row r="13" spans="1:24" ht="28.5" customHeight="1" thickTop="1">
      <c r="A13" s="226" t="s">
        <v>4</v>
      </c>
      <c r="B13" s="227" t="s">
        <v>10</v>
      </c>
      <c r="C13" s="249">
        <v>299661.4248607524</v>
      </c>
      <c r="D13" s="250" t="s">
        <v>343</v>
      </c>
      <c r="E13" s="249">
        <v>221128.12237050539</v>
      </c>
      <c r="F13" s="251" t="s">
        <v>343</v>
      </c>
      <c r="G13" s="249">
        <v>588.648</v>
      </c>
      <c r="H13" s="251" t="s">
        <v>343</v>
      </c>
      <c r="I13" s="249">
        <v>76.53676874220189</v>
      </c>
      <c r="J13" s="251" t="s">
        <v>343</v>
      </c>
      <c r="K13" s="252" t="s">
        <v>343</v>
      </c>
      <c r="L13" s="253">
        <v>698203</v>
      </c>
      <c r="M13" s="254">
        <v>170925</v>
      </c>
      <c r="N13" s="251" t="s">
        <v>343</v>
      </c>
      <c r="O13" s="249">
        <v>4232.268</v>
      </c>
      <c r="P13" s="251" t="s">
        <v>343</v>
      </c>
      <c r="Q13" s="249">
        <v>1591</v>
      </c>
      <c r="R13" s="251" t="s">
        <v>343</v>
      </c>
      <c r="S13" s="249">
        <v>698203</v>
      </c>
      <c r="T13" s="255">
        <v>698203</v>
      </c>
      <c r="U13" s="252" t="s">
        <v>343</v>
      </c>
      <c r="V13" s="251" t="s">
        <v>343</v>
      </c>
      <c r="W13" s="235" t="s">
        <v>4</v>
      </c>
      <c r="X13" s="236" t="s">
        <v>194</v>
      </c>
    </row>
    <row r="14" spans="1:24" ht="28.5" customHeight="1">
      <c r="A14" s="226" t="s">
        <v>5</v>
      </c>
      <c r="B14" s="227" t="s">
        <v>195</v>
      </c>
      <c r="C14" s="249">
        <v>4771301.643527728</v>
      </c>
      <c r="D14" s="250" t="s">
        <v>343</v>
      </c>
      <c r="E14" s="249">
        <v>1112000.6744722729</v>
      </c>
      <c r="F14" s="251" t="s">
        <v>343</v>
      </c>
      <c r="G14" s="249">
        <v>16624.047</v>
      </c>
      <c r="H14" s="251" t="s">
        <v>343</v>
      </c>
      <c r="I14" s="252" t="s">
        <v>343</v>
      </c>
      <c r="J14" s="251" t="s">
        <v>343</v>
      </c>
      <c r="K14" s="252" t="s">
        <v>343</v>
      </c>
      <c r="L14" s="251" t="s">
        <v>343</v>
      </c>
      <c r="M14" s="254">
        <v>24670</v>
      </c>
      <c r="N14" s="253">
        <v>6228223</v>
      </c>
      <c r="O14" s="249">
        <v>44242.635</v>
      </c>
      <c r="P14" s="251" t="s">
        <v>343</v>
      </c>
      <c r="Q14" s="249">
        <v>153284</v>
      </c>
      <c r="R14" s="251" t="s">
        <v>343</v>
      </c>
      <c r="S14" s="249">
        <v>6122123</v>
      </c>
      <c r="T14" s="253">
        <v>6228223</v>
      </c>
      <c r="U14" s="249">
        <v>106100</v>
      </c>
      <c r="V14" s="251" t="s">
        <v>343</v>
      </c>
      <c r="W14" s="237" t="s">
        <v>5</v>
      </c>
      <c r="X14" s="236" t="s">
        <v>196</v>
      </c>
    </row>
    <row r="15" spans="1:24" ht="28.5" customHeight="1">
      <c r="A15" s="226" t="s">
        <v>6</v>
      </c>
      <c r="B15" s="227" t="s">
        <v>197</v>
      </c>
      <c r="C15" s="249">
        <v>10693488.625830116</v>
      </c>
      <c r="D15" s="250" t="s">
        <v>343</v>
      </c>
      <c r="E15" s="249">
        <v>974628.6391698841</v>
      </c>
      <c r="F15" s="251" t="s">
        <v>343</v>
      </c>
      <c r="G15" s="249">
        <v>131183.90899999999</v>
      </c>
      <c r="H15" s="251" t="s">
        <v>343</v>
      </c>
      <c r="I15" s="252" t="s">
        <v>343</v>
      </c>
      <c r="J15" s="251" t="s">
        <v>343</v>
      </c>
      <c r="K15" s="252" t="s">
        <v>343</v>
      </c>
      <c r="L15" s="251" t="s">
        <v>343</v>
      </c>
      <c r="M15" s="254">
        <v>838249</v>
      </c>
      <c r="N15" s="253">
        <v>14974863</v>
      </c>
      <c r="O15" s="249">
        <v>738238.826</v>
      </c>
      <c r="P15" s="251" t="s">
        <v>343</v>
      </c>
      <c r="Q15" s="249">
        <v>758497</v>
      </c>
      <c r="R15" s="251" t="s">
        <v>343</v>
      </c>
      <c r="S15" s="249">
        <v>14134286</v>
      </c>
      <c r="T15" s="253">
        <v>14974863</v>
      </c>
      <c r="U15" s="249">
        <v>840577</v>
      </c>
      <c r="V15" s="251" t="s">
        <v>343</v>
      </c>
      <c r="W15" s="237" t="s">
        <v>6</v>
      </c>
      <c r="X15" s="236" t="s">
        <v>198</v>
      </c>
    </row>
    <row r="16" spans="1:24" ht="28.5" customHeight="1">
      <c r="A16" s="226" t="s">
        <v>7</v>
      </c>
      <c r="B16" s="227" t="s">
        <v>199</v>
      </c>
      <c r="C16" s="249">
        <v>720669.7232849175</v>
      </c>
      <c r="D16" s="250" t="s">
        <v>343</v>
      </c>
      <c r="E16" s="249">
        <v>2489.276715082459</v>
      </c>
      <c r="F16" s="251" t="s">
        <v>343</v>
      </c>
      <c r="G16" s="249">
        <v>183</v>
      </c>
      <c r="H16" s="251" t="s">
        <v>343</v>
      </c>
      <c r="I16" s="252" t="s">
        <v>343</v>
      </c>
      <c r="J16" s="251" t="s">
        <v>343</v>
      </c>
      <c r="K16" s="252" t="s">
        <v>343</v>
      </c>
      <c r="L16" s="251" t="s">
        <v>343</v>
      </c>
      <c r="M16" s="254">
        <v>473843</v>
      </c>
      <c r="N16" s="251" t="s">
        <v>343</v>
      </c>
      <c r="O16" s="252" t="s">
        <v>343</v>
      </c>
      <c r="P16" s="251" t="s">
        <v>343</v>
      </c>
      <c r="Q16" s="249">
        <v>4569</v>
      </c>
      <c r="R16" s="251" t="s">
        <v>343</v>
      </c>
      <c r="S16" s="249">
        <v>1201754</v>
      </c>
      <c r="T16" s="251" t="s">
        <v>343</v>
      </c>
      <c r="U16" s="252" t="s">
        <v>343</v>
      </c>
      <c r="V16" s="253">
        <v>1201754</v>
      </c>
      <c r="W16" s="237" t="s">
        <v>7</v>
      </c>
      <c r="X16" s="236" t="s">
        <v>200</v>
      </c>
    </row>
    <row r="17" spans="1:24" ht="28.5" customHeight="1">
      <c r="A17" s="226" t="s">
        <v>8</v>
      </c>
      <c r="B17" s="227" t="s">
        <v>12</v>
      </c>
      <c r="C17" s="252" t="s">
        <v>343</v>
      </c>
      <c r="D17" s="250" t="s">
        <v>343</v>
      </c>
      <c r="E17" s="252" t="s">
        <v>343</v>
      </c>
      <c r="F17" s="251" t="s">
        <v>343</v>
      </c>
      <c r="G17" s="252" t="s">
        <v>343</v>
      </c>
      <c r="H17" s="251" t="s">
        <v>343</v>
      </c>
      <c r="I17" s="249">
        <v>890155</v>
      </c>
      <c r="J17" s="251" t="s">
        <v>343</v>
      </c>
      <c r="K17" s="252" t="s">
        <v>343</v>
      </c>
      <c r="L17" s="253">
        <v>140071</v>
      </c>
      <c r="M17" s="256" t="s">
        <v>343</v>
      </c>
      <c r="N17" s="253">
        <v>749995</v>
      </c>
      <c r="O17" s="252" t="s">
        <v>343</v>
      </c>
      <c r="P17" s="251" t="s">
        <v>343</v>
      </c>
      <c r="Q17" s="252" t="s">
        <v>343</v>
      </c>
      <c r="R17" s="253">
        <v>89</v>
      </c>
      <c r="S17" s="249">
        <v>890155</v>
      </c>
      <c r="T17" s="253">
        <v>890155</v>
      </c>
      <c r="U17" s="252" t="s">
        <v>343</v>
      </c>
      <c r="V17" s="251" t="s">
        <v>343</v>
      </c>
      <c r="W17" s="237" t="s">
        <v>8</v>
      </c>
      <c r="X17" s="236" t="s">
        <v>201</v>
      </c>
    </row>
    <row r="18" spans="1:24" ht="28.5" customHeight="1">
      <c r="A18" s="226" t="s">
        <v>9</v>
      </c>
      <c r="B18" s="227" t="s">
        <v>13</v>
      </c>
      <c r="C18" s="252" t="s">
        <v>343</v>
      </c>
      <c r="D18" s="250" t="s">
        <v>343</v>
      </c>
      <c r="E18" s="252" t="s">
        <v>343</v>
      </c>
      <c r="F18" s="251" t="s">
        <v>343</v>
      </c>
      <c r="G18" s="252" t="s">
        <v>343</v>
      </c>
      <c r="H18" s="251" t="s">
        <v>343</v>
      </c>
      <c r="I18" s="252" t="s">
        <v>343</v>
      </c>
      <c r="J18" s="251" t="s">
        <v>343</v>
      </c>
      <c r="K18" s="252" t="s">
        <v>343</v>
      </c>
      <c r="L18" s="253">
        <v>871682</v>
      </c>
      <c r="M18" s="254">
        <v>871682</v>
      </c>
      <c r="N18" s="251" t="s">
        <v>343</v>
      </c>
      <c r="O18" s="252" t="s">
        <v>343</v>
      </c>
      <c r="P18" s="251" t="s">
        <v>343</v>
      </c>
      <c r="Q18" s="252" t="s">
        <v>343</v>
      </c>
      <c r="R18" s="251" t="s">
        <v>343</v>
      </c>
      <c r="S18" s="249">
        <v>871682</v>
      </c>
      <c r="T18" s="253">
        <v>871682</v>
      </c>
      <c r="U18" s="252" t="s">
        <v>343</v>
      </c>
      <c r="V18" s="251" t="s">
        <v>343</v>
      </c>
      <c r="W18" s="237" t="s">
        <v>9</v>
      </c>
      <c r="X18" s="236" t="s">
        <v>202</v>
      </c>
    </row>
    <row r="19" spans="1:24" ht="28.5" customHeight="1">
      <c r="A19" s="226" t="s">
        <v>20</v>
      </c>
      <c r="B19" s="227" t="s">
        <v>14</v>
      </c>
      <c r="C19" s="252" t="s">
        <v>343</v>
      </c>
      <c r="D19" s="250" t="s">
        <v>343</v>
      </c>
      <c r="E19" s="252" t="s">
        <v>343</v>
      </c>
      <c r="F19" s="251" t="s">
        <v>343</v>
      </c>
      <c r="G19" s="252" t="s">
        <v>343</v>
      </c>
      <c r="H19" s="251" t="s">
        <v>343</v>
      </c>
      <c r="I19" s="252" t="s">
        <v>343</v>
      </c>
      <c r="J19" s="251" t="s">
        <v>343</v>
      </c>
      <c r="K19" s="252" t="s">
        <v>343</v>
      </c>
      <c r="L19" s="253">
        <v>1885143</v>
      </c>
      <c r="M19" s="254">
        <v>1867341</v>
      </c>
      <c r="N19" s="251" t="s">
        <v>343</v>
      </c>
      <c r="O19" s="249">
        <v>17781</v>
      </c>
      <c r="P19" s="251" t="s">
        <v>343</v>
      </c>
      <c r="Q19" s="249">
        <v>21</v>
      </c>
      <c r="R19" s="251" t="s">
        <v>343</v>
      </c>
      <c r="S19" s="249">
        <v>1885143</v>
      </c>
      <c r="T19" s="253">
        <v>1885143</v>
      </c>
      <c r="U19" s="252" t="s">
        <v>343</v>
      </c>
      <c r="V19" s="251" t="s">
        <v>343</v>
      </c>
      <c r="W19" s="237" t="s">
        <v>20</v>
      </c>
      <c r="X19" s="236" t="s">
        <v>93</v>
      </c>
    </row>
    <row r="20" spans="1:24" ht="28.5" customHeight="1">
      <c r="A20" s="226" t="s">
        <v>21</v>
      </c>
      <c r="B20" s="227" t="s">
        <v>203</v>
      </c>
      <c r="C20" s="252" t="s">
        <v>343</v>
      </c>
      <c r="D20" s="250" t="s">
        <v>343</v>
      </c>
      <c r="E20" s="252" t="s">
        <v>343</v>
      </c>
      <c r="F20" s="251" t="s">
        <v>343</v>
      </c>
      <c r="G20" s="252" t="s">
        <v>343</v>
      </c>
      <c r="H20" s="251" t="s">
        <v>343</v>
      </c>
      <c r="I20" s="252" t="s">
        <v>343</v>
      </c>
      <c r="J20" s="251" t="s">
        <v>343</v>
      </c>
      <c r="K20" s="252" t="s">
        <v>343</v>
      </c>
      <c r="L20" s="253">
        <v>1947985</v>
      </c>
      <c r="M20" s="254">
        <v>1908460</v>
      </c>
      <c r="N20" s="251" t="s">
        <v>343</v>
      </c>
      <c r="O20" s="252" t="s">
        <v>343</v>
      </c>
      <c r="P20" s="251" t="s">
        <v>343</v>
      </c>
      <c r="Q20" s="249">
        <v>39525</v>
      </c>
      <c r="R20" s="251" t="s">
        <v>343</v>
      </c>
      <c r="S20" s="249">
        <v>1947985</v>
      </c>
      <c r="T20" s="253">
        <v>1947985</v>
      </c>
      <c r="U20" s="252" t="s">
        <v>343</v>
      </c>
      <c r="V20" s="251" t="s">
        <v>343</v>
      </c>
      <c r="W20" s="237" t="s">
        <v>21</v>
      </c>
      <c r="X20" s="236" t="s">
        <v>204</v>
      </c>
    </row>
    <row r="21" spans="1:24" ht="28.5" customHeight="1">
      <c r="A21" s="226" t="s">
        <v>22</v>
      </c>
      <c r="B21" s="227" t="s">
        <v>15</v>
      </c>
      <c r="C21" s="252" t="s">
        <v>343</v>
      </c>
      <c r="D21" s="250" t="s">
        <v>343</v>
      </c>
      <c r="E21" s="252" t="s">
        <v>343</v>
      </c>
      <c r="F21" s="251" t="s">
        <v>343</v>
      </c>
      <c r="G21" s="252" t="s">
        <v>343</v>
      </c>
      <c r="H21" s="251" t="s">
        <v>343</v>
      </c>
      <c r="I21" s="252" t="s">
        <v>343</v>
      </c>
      <c r="J21" s="251" t="s">
        <v>343</v>
      </c>
      <c r="K21" s="249">
        <v>672020</v>
      </c>
      <c r="L21" s="251" t="s">
        <v>343</v>
      </c>
      <c r="M21" s="256" t="s">
        <v>343</v>
      </c>
      <c r="N21" s="253">
        <v>672020</v>
      </c>
      <c r="O21" s="252" t="s">
        <v>343</v>
      </c>
      <c r="P21" s="251" t="s">
        <v>343</v>
      </c>
      <c r="Q21" s="252" t="s">
        <v>343</v>
      </c>
      <c r="R21" s="251" t="s">
        <v>343</v>
      </c>
      <c r="S21" s="249">
        <v>672020</v>
      </c>
      <c r="T21" s="253">
        <v>672020</v>
      </c>
      <c r="U21" s="252" t="s">
        <v>343</v>
      </c>
      <c r="V21" s="251" t="s">
        <v>343</v>
      </c>
      <c r="W21" s="237" t="s">
        <v>22</v>
      </c>
      <c r="X21" s="236" t="s">
        <v>205</v>
      </c>
    </row>
    <row r="22" spans="1:24" ht="28.5" customHeight="1">
      <c r="A22" s="226" t="s">
        <v>27</v>
      </c>
      <c r="B22" s="227" t="s">
        <v>16</v>
      </c>
      <c r="C22" s="252" t="s">
        <v>343</v>
      </c>
      <c r="D22" s="250" t="s">
        <v>343</v>
      </c>
      <c r="E22" s="252" t="s">
        <v>343</v>
      </c>
      <c r="F22" s="251" t="s">
        <v>343</v>
      </c>
      <c r="G22" s="252" t="s">
        <v>343</v>
      </c>
      <c r="H22" s="251" t="s">
        <v>343</v>
      </c>
      <c r="I22" s="252" t="s">
        <v>343</v>
      </c>
      <c r="J22" s="251" t="s">
        <v>343</v>
      </c>
      <c r="K22" s="252" t="s">
        <v>343</v>
      </c>
      <c r="L22" s="251" t="s">
        <v>343</v>
      </c>
      <c r="M22" s="254">
        <v>77576</v>
      </c>
      <c r="N22" s="253">
        <v>7126</v>
      </c>
      <c r="O22" s="252" t="s">
        <v>343</v>
      </c>
      <c r="P22" s="251" t="s">
        <v>343</v>
      </c>
      <c r="Q22" s="249">
        <v>7126</v>
      </c>
      <c r="R22" s="253">
        <v>77576</v>
      </c>
      <c r="S22" s="249">
        <v>84702</v>
      </c>
      <c r="T22" s="253">
        <v>84702</v>
      </c>
      <c r="U22" s="252" t="s">
        <v>343</v>
      </c>
      <c r="V22" s="251" t="s">
        <v>343</v>
      </c>
      <c r="W22" s="237" t="s">
        <v>27</v>
      </c>
      <c r="X22" s="236" t="s">
        <v>206</v>
      </c>
    </row>
    <row r="23" spans="1:24" ht="28.5" customHeight="1">
      <c r="A23" s="226" t="s">
        <v>28</v>
      </c>
      <c r="B23" s="227" t="s">
        <v>18</v>
      </c>
      <c r="C23" s="252" t="s">
        <v>343</v>
      </c>
      <c r="D23" s="257">
        <v>7974128.191356877</v>
      </c>
      <c r="E23" s="252" t="s">
        <v>343</v>
      </c>
      <c r="F23" s="253">
        <v>5448830.392643124</v>
      </c>
      <c r="G23" s="252" t="s">
        <v>343</v>
      </c>
      <c r="H23" s="253">
        <v>478404</v>
      </c>
      <c r="I23" s="252" t="s">
        <v>343</v>
      </c>
      <c r="J23" s="253">
        <v>1961039.9</v>
      </c>
      <c r="K23" s="249">
        <v>2040</v>
      </c>
      <c r="L23" s="251" t="s">
        <v>343</v>
      </c>
      <c r="M23" s="254">
        <v>16115915</v>
      </c>
      <c r="N23" s="253">
        <v>25715</v>
      </c>
      <c r="O23" s="249">
        <v>1077866.899</v>
      </c>
      <c r="P23" s="253">
        <v>124404.41500000001</v>
      </c>
      <c r="Q23" s="249">
        <v>329285</v>
      </c>
      <c r="R23" s="253">
        <v>464011</v>
      </c>
      <c r="S23" s="249">
        <v>17525106.899</v>
      </c>
      <c r="T23" s="253">
        <v>16476532.899</v>
      </c>
      <c r="U23" s="252" t="s">
        <v>343</v>
      </c>
      <c r="V23" s="253">
        <v>1048574</v>
      </c>
      <c r="W23" s="237" t="s">
        <v>28</v>
      </c>
      <c r="X23" s="236" t="s">
        <v>207</v>
      </c>
    </row>
    <row r="24" spans="1:24" ht="28.5" customHeight="1">
      <c r="A24" s="226" t="s">
        <v>29</v>
      </c>
      <c r="B24" s="227" t="s">
        <v>208</v>
      </c>
      <c r="C24" s="249">
        <v>504411.2200134723</v>
      </c>
      <c r="D24" s="250" t="s">
        <v>343</v>
      </c>
      <c r="E24" s="249">
        <v>57156.86558689732</v>
      </c>
      <c r="F24" s="253">
        <v>2289.386219369746</v>
      </c>
      <c r="G24" s="252" t="s">
        <v>343</v>
      </c>
      <c r="H24" s="251" t="s">
        <v>343</v>
      </c>
      <c r="I24" s="252" t="s">
        <v>343</v>
      </c>
      <c r="J24" s="251" t="s">
        <v>343</v>
      </c>
      <c r="K24" s="252" t="s">
        <v>343</v>
      </c>
      <c r="L24" s="251" t="s">
        <v>343</v>
      </c>
      <c r="M24" s="254">
        <v>246720</v>
      </c>
      <c r="N24" s="253">
        <v>454414</v>
      </c>
      <c r="O24" s="249">
        <v>82388.533</v>
      </c>
      <c r="P24" s="251" t="s">
        <v>343</v>
      </c>
      <c r="Q24" s="249">
        <v>701399.568619</v>
      </c>
      <c r="R24" s="253">
        <v>1135685.801</v>
      </c>
      <c r="S24" s="249">
        <v>1592076.1872193697</v>
      </c>
      <c r="T24" s="253">
        <v>1592389.1872193697</v>
      </c>
      <c r="U24" s="249">
        <v>313</v>
      </c>
      <c r="V24" s="251" t="s">
        <v>343</v>
      </c>
      <c r="W24" s="237" t="s">
        <v>29</v>
      </c>
      <c r="X24" s="236" t="s">
        <v>209</v>
      </c>
    </row>
    <row r="25" spans="1:24" ht="28.5" customHeight="1">
      <c r="A25" s="226" t="s">
        <v>30</v>
      </c>
      <c r="B25" s="227" t="s">
        <v>46</v>
      </c>
      <c r="C25" s="249">
        <v>65807.29910825784</v>
      </c>
      <c r="D25" s="257">
        <v>315862.4869242213</v>
      </c>
      <c r="E25" s="249">
        <v>82010.2454479263</v>
      </c>
      <c r="F25" s="253">
        <v>362616.8119478963</v>
      </c>
      <c r="G25" s="249">
        <v>248</v>
      </c>
      <c r="H25" s="253">
        <v>138024</v>
      </c>
      <c r="I25" s="249">
        <v>532055.1686013469</v>
      </c>
      <c r="J25" s="253">
        <v>30840.50005632551</v>
      </c>
      <c r="K25" s="252" t="s">
        <v>343</v>
      </c>
      <c r="L25" s="251" t="s">
        <v>343</v>
      </c>
      <c r="M25" s="256" t="s">
        <v>343</v>
      </c>
      <c r="N25" s="253">
        <v>235164.25699999998</v>
      </c>
      <c r="O25" s="252" t="s">
        <v>343</v>
      </c>
      <c r="P25" s="251" t="s">
        <v>343</v>
      </c>
      <c r="Q25" s="252" t="s">
        <v>343</v>
      </c>
      <c r="R25" s="253">
        <v>7616.889778521816</v>
      </c>
      <c r="S25" s="249">
        <v>680120.7131575311</v>
      </c>
      <c r="T25" s="253">
        <v>1090124.945706965</v>
      </c>
      <c r="U25" s="249">
        <v>423483</v>
      </c>
      <c r="V25" s="253">
        <v>13478.767450566109</v>
      </c>
      <c r="W25" s="237" t="s">
        <v>30</v>
      </c>
      <c r="X25" s="236" t="s">
        <v>210</v>
      </c>
    </row>
    <row r="26" spans="1:24" ht="28.5" customHeight="1">
      <c r="A26" s="226" t="s">
        <v>47</v>
      </c>
      <c r="B26" s="227" t="s">
        <v>49</v>
      </c>
      <c r="C26" s="249">
        <v>26338.68</v>
      </c>
      <c r="D26" s="250" t="s">
        <v>343</v>
      </c>
      <c r="E26" s="249">
        <v>47528.49372558745</v>
      </c>
      <c r="F26" s="253">
        <v>645616</v>
      </c>
      <c r="G26" s="249">
        <v>11984.948414017283</v>
      </c>
      <c r="H26" s="253">
        <v>44692</v>
      </c>
      <c r="I26" s="252" t="s">
        <v>343</v>
      </c>
      <c r="J26" s="251" t="s">
        <v>343</v>
      </c>
      <c r="K26" s="252" t="s">
        <v>343</v>
      </c>
      <c r="L26" s="251" t="s">
        <v>343</v>
      </c>
      <c r="M26" s="254">
        <v>331976.5099651324</v>
      </c>
      <c r="N26" s="251" t="s">
        <v>343</v>
      </c>
      <c r="O26" s="249">
        <v>127459.02605391984</v>
      </c>
      <c r="P26" s="251" t="s">
        <v>343</v>
      </c>
      <c r="Q26" s="249">
        <v>332668.34184134303</v>
      </c>
      <c r="R26" s="253">
        <v>187648</v>
      </c>
      <c r="S26" s="249">
        <v>877956</v>
      </c>
      <c r="T26" s="253">
        <v>877956</v>
      </c>
      <c r="U26" s="252" t="s">
        <v>343</v>
      </c>
      <c r="V26" s="251" t="s">
        <v>343</v>
      </c>
      <c r="W26" s="237" t="s">
        <v>47</v>
      </c>
      <c r="X26" s="236" t="s">
        <v>211</v>
      </c>
    </row>
    <row r="27" spans="1:24" ht="28.5" customHeight="1">
      <c r="A27" s="226" t="s">
        <v>48</v>
      </c>
      <c r="B27" s="227" t="s">
        <v>19</v>
      </c>
      <c r="C27" s="249">
        <v>12451.5872</v>
      </c>
      <c r="D27" s="250" t="s">
        <v>343</v>
      </c>
      <c r="E27" s="249">
        <v>14001.678676134692</v>
      </c>
      <c r="F27" s="251" t="s">
        <v>343</v>
      </c>
      <c r="G27" s="249">
        <v>55.51727928107805</v>
      </c>
      <c r="H27" s="251" t="s">
        <v>343</v>
      </c>
      <c r="I27" s="252" t="s">
        <v>343</v>
      </c>
      <c r="J27" s="253">
        <v>2394536</v>
      </c>
      <c r="K27" s="252" t="s">
        <v>343</v>
      </c>
      <c r="L27" s="251" t="s">
        <v>343</v>
      </c>
      <c r="M27" s="254">
        <v>818218.7090699176</v>
      </c>
      <c r="N27" s="251" t="s">
        <v>343</v>
      </c>
      <c r="O27" s="249">
        <v>928926.7705126217</v>
      </c>
      <c r="P27" s="251" t="s">
        <v>343</v>
      </c>
      <c r="Q27" s="249">
        <v>620742.7372620451</v>
      </c>
      <c r="R27" s="251" t="s">
        <v>343</v>
      </c>
      <c r="S27" s="249">
        <v>2394397</v>
      </c>
      <c r="T27" s="253">
        <v>2394536</v>
      </c>
      <c r="U27" s="249">
        <v>139</v>
      </c>
      <c r="V27" s="251" t="s">
        <v>343</v>
      </c>
      <c r="W27" s="237" t="s">
        <v>48</v>
      </c>
      <c r="X27" s="236" t="s">
        <v>212</v>
      </c>
    </row>
    <row r="28" spans="1:24" ht="28.5" customHeight="1">
      <c r="A28" s="226" t="s">
        <v>31</v>
      </c>
      <c r="B28" s="227" t="s">
        <v>50</v>
      </c>
      <c r="C28" s="249">
        <v>125919.34438297228</v>
      </c>
      <c r="D28" s="250" t="s">
        <v>343</v>
      </c>
      <c r="E28" s="249">
        <v>14640.25561702769</v>
      </c>
      <c r="F28" s="253">
        <v>766621</v>
      </c>
      <c r="G28" s="249">
        <v>700</v>
      </c>
      <c r="H28" s="253">
        <v>172610</v>
      </c>
      <c r="I28" s="252" t="s">
        <v>343</v>
      </c>
      <c r="J28" s="251" t="s">
        <v>343</v>
      </c>
      <c r="K28" s="252" t="s">
        <v>343</v>
      </c>
      <c r="L28" s="251" t="s">
        <v>343</v>
      </c>
      <c r="M28" s="254">
        <v>128383</v>
      </c>
      <c r="N28" s="251" t="s">
        <v>343</v>
      </c>
      <c r="O28" s="249">
        <v>111712.4</v>
      </c>
      <c r="P28" s="251" t="s">
        <v>343</v>
      </c>
      <c r="Q28" s="249">
        <v>625291</v>
      </c>
      <c r="R28" s="253">
        <v>68006</v>
      </c>
      <c r="S28" s="249">
        <v>1006646</v>
      </c>
      <c r="T28" s="253">
        <v>1007237</v>
      </c>
      <c r="U28" s="249">
        <v>591</v>
      </c>
      <c r="V28" s="251" t="s">
        <v>343</v>
      </c>
      <c r="W28" s="237" t="s">
        <v>31</v>
      </c>
      <c r="X28" s="236" t="s">
        <v>213</v>
      </c>
    </row>
    <row r="29" spans="1:24" ht="28.5" customHeight="1">
      <c r="A29" s="226" t="s">
        <v>32</v>
      </c>
      <c r="B29" s="227" t="s">
        <v>17</v>
      </c>
      <c r="C29" s="249">
        <v>6743.539974961949</v>
      </c>
      <c r="D29" s="250" t="s">
        <v>343</v>
      </c>
      <c r="E29" s="249">
        <v>8134.460025038051</v>
      </c>
      <c r="F29" s="251" t="s">
        <v>343</v>
      </c>
      <c r="G29" s="249">
        <v>200</v>
      </c>
      <c r="H29" s="251" t="s">
        <v>343</v>
      </c>
      <c r="I29" s="252" t="s">
        <v>343</v>
      </c>
      <c r="J29" s="251" t="s">
        <v>343</v>
      </c>
      <c r="K29" s="252" t="s">
        <v>343</v>
      </c>
      <c r="L29" s="251" t="s">
        <v>343</v>
      </c>
      <c r="M29" s="254">
        <v>45045</v>
      </c>
      <c r="N29" s="253">
        <v>377303</v>
      </c>
      <c r="O29" s="249">
        <v>71878</v>
      </c>
      <c r="P29" s="251" t="s">
        <v>343</v>
      </c>
      <c r="Q29" s="249">
        <v>245302</v>
      </c>
      <c r="R29" s="251" t="s">
        <v>343</v>
      </c>
      <c r="S29" s="249">
        <v>377303</v>
      </c>
      <c r="T29" s="253">
        <v>377303</v>
      </c>
      <c r="U29" s="252" t="s">
        <v>343</v>
      </c>
      <c r="V29" s="251" t="s">
        <v>343</v>
      </c>
      <c r="W29" s="237" t="s">
        <v>32</v>
      </c>
      <c r="X29" s="236" t="s">
        <v>214</v>
      </c>
    </row>
    <row r="30" spans="1:24" ht="28.5" customHeight="1">
      <c r="A30" s="226" t="s">
        <v>33</v>
      </c>
      <c r="B30" s="227" t="s">
        <v>45</v>
      </c>
      <c r="C30" s="249">
        <v>1181962.4767330275</v>
      </c>
      <c r="D30" s="250" t="s">
        <v>343</v>
      </c>
      <c r="E30" s="249">
        <v>540495.0382669726</v>
      </c>
      <c r="F30" s="251" t="s">
        <v>343</v>
      </c>
      <c r="G30" s="249">
        <v>57885</v>
      </c>
      <c r="H30" s="251" t="s">
        <v>343</v>
      </c>
      <c r="I30" s="252" t="s">
        <v>343</v>
      </c>
      <c r="J30" s="251" t="s">
        <v>343</v>
      </c>
      <c r="K30" s="252" t="s">
        <v>343</v>
      </c>
      <c r="L30" s="251" t="s">
        <v>343</v>
      </c>
      <c r="M30" s="254">
        <v>116219</v>
      </c>
      <c r="N30" s="251" t="s">
        <v>343</v>
      </c>
      <c r="O30" s="249">
        <v>137767.485</v>
      </c>
      <c r="P30" s="251" t="s">
        <v>343</v>
      </c>
      <c r="Q30" s="249">
        <v>132190</v>
      </c>
      <c r="R30" s="253">
        <v>2179703</v>
      </c>
      <c r="S30" s="249">
        <v>2166519</v>
      </c>
      <c r="T30" s="253">
        <v>2179703</v>
      </c>
      <c r="U30" s="249">
        <v>13184</v>
      </c>
      <c r="V30" s="251" t="s">
        <v>343</v>
      </c>
      <c r="W30" s="237" t="s">
        <v>33</v>
      </c>
      <c r="X30" s="236" t="s">
        <v>215</v>
      </c>
    </row>
    <row r="31" spans="1:24" ht="28.5" customHeight="1">
      <c r="A31" s="226" t="s">
        <v>34</v>
      </c>
      <c r="B31" s="227" t="s">
        <v>51</v>
      </c>
      <c r="C31" s="249">
        <v>4830427.727469122</v>
      </c>
      <c r="D31" s="250" t="s">
        <v>343</v>
      </c>
      <c r="E31" s="249">
        <v>1230773.2201187708</v>
      </c>
      <c r="F31" s="253">
        <v>7573416</v>
      </c>
      <c r="G31" s="249">
        <v>2673.9741851111194</v>
      </c>
      <c r="H31" s="253">
        <v>496858</v>
      </c>
      <c r="I31" s="249">
        <v>771492.26321355</v>
      </c>
      <c r="J31" s="251" t="s">
        <v>343</v>
      </c>
      <c r="K31" s="252" t="s">
        <v>343</v>
      </c>
      <c r="L31" s="251" t="s">
        <v>343</v>
      </c>
      <c r="M31" s="254">
        <v>381309.95110950625</v>
      </c>
      <c r="N31" s="253">
        <v>376584</v>
      </c>
      <c r="O31" s="249">
        <v>202313.49774107954</v>
      </c>
      <c r="P31" s="253">
        <v>37637</v>
      </c>
      <c r="Q31" s="249">
        <v>1008338.366162861</v>
      </c>
      <c r="R31" s="253">
        <v>1496178</v>
      </c>
      <c r="S31" s="249">
        <v>8427329</v>
      </c>
      <c r="T31" s="253">
        <v>9980673</v>
      </c>
      <c r="U31" s="249">
        <v>1553344</v>
      </c>
      <c r="V31" s="251" t="s">
        <v>343</v>
      </c>
      <c r="W31" s="237" t="s">
        <v>34</v>
      </c>
      <c r="X31" s="236" t="s">
        <v>216</v>
      </c>
    </row>
    <row r="32" spans="1:24" ht="28.5" customHeight="1">
      <c r="A32" s="226" t="s">
        <v>35</v>
      </c>
      <c r="B32" s="227" t="s">
        <v>52</v>
      </c>
      <c r="C32" s="249">
        <v>4524672.007226625</v>
      </c>
      <c r="D32" s="250" t="s">
        <v>343</v>
      </c>
      <c r="E32" s="249">
        <v>1984036.6911951755</v>
      </c>
      <c r="F32" s="253">
        <v>5852532.418190125</v>
      </c>
      <c r="G32" s="249">
        <v>50377.12068643444</v>
      </c>
      <c r="H32" s="253">
        <v>2541155.439</v>
      </c>
      <c r="I32" s="249">
        <v>3742815.007682486</v>
      </c>
      <c r="J32" s="251" t="s">
        <v>343</v>
      </c>
      <c r="K32" s="249">
        <v>24264</v>
      </c>
      <c r="L32" s="253">
        <v>972462</v>
      </c>
      <c r="M32" s="254">
        <v>233513.15201228356</v>
      </c>
      <c r="N32" s="253">
        <v>1214342</v>
      </c>
      <c r="O32" s="249">
        <v>51637.60462293036</v>
      </c>
      <c r="P32" s="253">
        <v>216931.674</v>
      </c>
      <c r="Q32" s="249">
        <v>676823.9477641919</v>
      </c>
      <c r="R32" s="253">
        <v>1055996</v>
      </c>
      <c r="S32" s="249">
        <v>11288139.531190125</v>
      </c>
      <c r="T32" s="253">
        <v>11853419.531190125</v>
      </c>
      <c r="U32" s="249">
        <v>565280</v>
      </c>
      <c r="V32" s="251" t="s">
        <v>343</v>
      </c>
      <c r="W32" s="237" t="s">
        <v>35</v>
      </c>
      <c r="X32" s="236" t="s">
        <v>217</v>
      </c>
    </row>
    <row r="33" spans="1:24" ht="28.5" customHeight="1">
      <c r="A33" s="226" t="s">
        <v>36</v>
      </c>
      <c r="B33" s="227" t="s">
        <v>11</v>
      </c>
      <c r="C33" s="249">
        <v>3494402</v>
      </c>
      <c r="D33" s="250" t="s">
        <v>343</v>
      </c>
      <c r="E33" s="252" t="s">
        <v>343</v>
      </c>
      <c r="F33" s="251" t="s">
        <v>343</v>
      </c>
      <c r="G33" s="252" t="s">
        <v>343</v>
      </c>
      <c r="H33" s="251" t="s">
        <v>343</v>
      </c>
      <c r="I33" s="252" t="s">
        <v>343</v>
      </c>
      <c r="J33" s="251" t="s">
        <v>343</v>
      </c>
      <c r="K33" s="252" t="s">
        <v>343</v>
      </c>
      <c r="L33" s="251" t="s">
        <v>343</v>
      </c>
      <c r="M33" s="256" t="s">
        <v>343</v>
      </c>
      <c r="N33" s="251" t="s">
        <v>343</v>
      </c>
      <c r="O33" s="252" t="s">
        <v>343</v>
      </c>
      <c r="P33" s="253">
        <v>3494402</v>
      </c>
      <c r="Q33" s="252" t="s">
        <v>343</v>
      </c>
      <c r="R33" s="251" t="s">
        <v>343</v>
      </c>
      <c r="S33" s="249">
        <v>3494402</v>
      </c>
      <c r="T33" s="253">
        <v>3494402</v>
      </c>
      <c r="U33" s="252" t="s">
        <v>343</v>
      </c>
      <c r="V33" s="251" t="s">
        <v>343</v>
      </c>
      <c r="W33" s="237" t="s">
        <v>36</v>
      </c>
      <c r="X33" s="236" t="s">
        <v>218</v>
      </c>
    </row>
    <row r="34" spans="1:24" ht="28.5" customHeight="1">
      <c r="A34" s="226" t="s">
        <v>37</v>
      </c>
      <c r="B34" s="227" t="s">
        <v>53</v>
      </c>
      <c r="C34" s="249">
        <v>454912</v>
      </c>
      <c r="D34" s="250" t="s">
        <v>343</v>
      </c>
      <c r="E34" s="252" t="s">
        <v>343</v>
      </c>
      <c r="F34" s="251" t="s">
        <v>343</v>
      </c>
      <c r="G34" s="252" t="s">
        <v>343</v>
      </c>
      <c r="H34" s="251" t="s">
        <v>343</v>
      </c>
      <c r="I34" s="252" t="s">
        <v>343</v>
      </c>
      <c r="J34" s="251" t="s">
        <v>343</v>
      </c>
      <c r="K34" s="252" t="s">
        <v>343</v>
      </c>
      <c r="L34" s="251" t="s">
        <v>343</v>
      </c>
      <c r="M34" s="256" t="s">
        <v>343</v>
      </c>
      <c r="N34" s="251" t="s">
        <v>343</v>
      </c>
      <c r="O34" s="252" t="s">
        <v>343</v>
      </c>
      <c r="P34" s="253">
        <v>454912</v>
      </c>
      <c r="Q34" s="252" t="s">
        <v>343</v>
      </c>
      <c r="R34" s="251" t="s">
        <v>343</v>
      </c>
      <c r="S34" s="249">
        <v>454912</v>
      </c>
      <c r="T34" s="253">
        <v>454912</v>
      </c>
      <c r="U34" s="252" t="s">
        <v>343</v>
      </c>
      <c r="V34" s="251" t="s">
        <v>343</v>
      </c>
      <c r="W34" s="237" t="s">
        <v>37</v>
      </c>
      <c r="X34" s="236" t="s">
        <v>219</v>
      </c>
    </row>
    <row r="35" spans="1:24" ht="28.5" customHeight="1">
      <c r="A35" s="226" t="s">
        <v>38</v>
      </c>
      <c r="B35" s="227" t="s">
        <v>92</v>
      </c>
      <c r="C35" s="249">
        <v>2500074.2923061545</v>
      </c>
      <c r="D35" s="257">
        <v>399930.31119715166</v>
      </c>
      <c r="E35" s="249">
        <v>5678196.751580026</v>
      </c>
      <c r="F35" s="253">
        <v>7323846.58756505</v>
      </c>
      <c r="G35" s="249">
        <v>145858.58899999998</v>
      </c>
      <c r="H35" s="253">
        <v>324331.393</v>
      </c>
      <c r="I35" s="252" t="s">
        <v>343</v>
      </c>
      <c r="J35" s="251" t="s">
        <v>343</v>
      </c>
      <c r="K35" s="252" t="s">
        <v>343</v>
      </c>
      <c r="L35" s="251" t="s">
        <v>343</v>
      </c>
      <c r="M35" s="256" t="s">
        <v>343</v>
      </c>
      <c r="N35" s="251" t="s">
        <v>343</v>
      </c>
      <c r="O35" s="252" t="s">
        <v>343</v>
      </c>
      <c r="P35" s="251" t="s">
        <v>343</v>
      </c>
      <c r="Q35" s="252" t="s">
        <v>343</v>
      </c>
      <c r="R35" s="251" t="s">
        <v>343</v>
      </c>
      <c r="S35" s="249">
        <v>8324129.632886181</v>
      </c>
      <c r="T35" s="253">
        <v>8048108.291762202</v>
      </c>
      <c r="U35" s="249">
        <v>703067.2630235726</v>
      </c>
      <c r="V35" s="253">
        <v>979088.6041475509</v>
      </c>
      <c r="W35" s="237" t="s">
        <v>38</v>
      </c>
      <c r="X35" s="236" t="s">
        <v>220</v>
      </c>
    </row>
    <row r="36" spans="1:24" ht="28.5" customHeight="1">
      <c r="A36" s="226" t="s">
        <v>42</v>
      </c>
      <c r="B36" s="227" t="s">
        <v>60</v>
      </c>
      <c r="C36" s="249">
        <v>1546560.8844382274</v>
      </c>
      <c r="D36" s="250" t="s">
        <v>343</v>
      </c>
      <c r="E36" s="249">
        <v>916164.1155617726</v>
      </c>
      <c r="F36" s="251" t="s">
        <v>343</v>
      </c>
      <c r="G36" s="249">
        <v>5801</v>
      </c>
      <c r="H36" s="251" t="s">
        <v>343</v>
      </c>
      <c r="I36" s="252" t="s">
        <v>343</v>
      </c>
      <c r="J36" s="251" t="s">
        <v>343</v>
      </c>
      <c r="K36" s="252" t="s">
        <v>343</v>
      </c>
      <c r="L36" s="251" t="s">
        <v>343</v>
      </c>
      <c r="M36" s="254">
        <v>75811</v>
      </c>
      <c r="N36" s="251" t="s">
        <v>343</v>
      </c>
      <c r="O36" s="252" t="s">
        <v>343</v>
      </c>
      <c r="P36" s="251" t="s">
        <v>343</v>
      </c>
      <c r="Q36" s="249">
        <v>27227</v>
      </c>
      <c r="R36" s="251" t="s">
        <v>343</v>
      </c>
      <c r="S36" s="249">
        <v>2571564</v>
      </c>
      <c r="T36" s="251" t="s">
        <v>343</v>
      </c>
      <c r="U36" s="252" t="s">
        <v>343</v>
      </c>
      <c r="V36" s="253">
        <v>2571564</v>
      </c>
      <c r="W36" s="237" t="s">
        <v>42</v>
      </c>
      <c r="X36" s="236" t="s">
        <v>221</v>
      </c>
    </row>
    <row r="37" spans="1:24" ht="28.5" customHeight="1">
      <c r="A37" s="226" t="s">
        <v>43</v>
      </c>
      <c r="B37" s="240" t="s">
        <v>56</v>
      </c>
      <c r="C37" s="249">
        <v>1013631.1791140202</v>
      </c>
      <c r="D37" s="250" t="s">
        <v>343</v>
      </c>
      <c r="E37" s="249">
        <v>95922.82088598012</v>
      </c>
      <c r="F37" s="253">
        <v>180543</v>
      </c>
      <c r="G37" s="249">
        <v>404</v>
      </c>
      <c r="H37" s="251" t="s">
        <v>343</v>
      </c>
      <c r="I37" s="252" t="s">
        <v>343</v>
      </c>
      <c r="J37" s="251" t="s">
        <v>343</v>
      </c>
      <c r="K37" s="252" t="s">
        <v>343</v>
      </c>
      <c r="L37" s="251" t="s">
        <v>343</v>
      </c>
      <c r="M37" s="254">
        <v>305786</v>
      </c>
      <c r="N37" s="253">
        <v>20869</v>
      </c>
      <c r="O37" s="249">
        <v>610518.4118602041</v>
      </c>
      <c r="P37" s="251" t="s">
        <v>343</v>
      </c>
      <c r="Q37" s="249">
        <v>128830</v>
      </c>
      <c r="R37" s="253">
        <v>79020</v>
      </c>
      <c r="S37" s="249">
        <v>2155092.4118602043</v>
      </c>
      <c r="T37" s="253">
        <v>280432</v>
      </c>
      <c r="U37" s="249">
        <v>212576</v>
      </c>
      <c r="V37" s="253">
        <v>2087236.411860204</v>
      </c>
      <c r="W37" s="237" t="s">
        <v>43</v>
      </c>
      <c r="X37" s="236" t="s">
        <v>222</v>
      </c>
    </row>
    <row r="38" spans="1:24" ht="28.5" customHeight="1">
      <c r="A38" s="226" t="s">
        <v>55</v>
      </c>
      <c r="B38" s="240" t="s">
        <v>61</v>
      </c>
      <c r="C38" s="252" t="s">
        <v>343</v>
      </c>
      <c r="D38" s="250" t="s">
        <v>343</v>
      </c>
      <c r="E38" s="252" t="s">
        <v>343</v>
      </c>
      <c r="F38" s="251" t="s">
        <v>343</v>
      </c>
      <c r="G38" s="252" t="s">
        <v>343</v>
      </c>
      <c r="H38" s="251" t="s">
        <v>343</v>
      </c>
      <c r="I38" s="252" t="s">
        <v>343</v>
      </c>
      <c r="J38" s="251" t="s">
        <v>343</v>
      </c>
      <c r="K38" s="249">
        <v>5775080</v>
      </c>
      <c r="L38" s="251" t="s">
        <v>343</v>
      </c>
      <c r="M38" s="256" t="s">
        <v>343</v>
      </c>
      <c r="N38" s="251" t="s">
        <v>343</v>
      </c>
      <c r="O38" s="252" t="s">
        <v>343</v>
      </c>
      <c r="P38" s="251" t="s">
        <v>343</v>
      </c>
      <c r="Q38" s="252" t="s">
        <v>343</v>
      </c>
      <c r="R38" s="251" t="s">
        <v>343</v>
      </c>
      <c r="S38" s="249">
        <v>5775080</v>
      </c>
      <c r="T38" s="251" t="s">
        <v>343</v>
      </c>
      <c r="U38" s="252" t="s">
        <v>343</v>
      </c>
      <c r="V38" s="253">
        <v>5775080</v>
      </c>
      <c r="W38" s="237" t="s">
        <v>55</v>
      </c>
      <c r="X38" s="236" t="s">
        <v>223</v>
      </c>
    </row>
    <row r="39" spans="1:24" s="15" customFormat="1" ht="28.5" customHeight="1">
      <c r="A39" s="226" t="s">
        <v>57</v>
      </c>
      <c r="B39" s="227" t="s">
        <v>224</v>
      </c>
      <c r="C39" s="249">
        <v>552810.2732112324</v>
      </c>
      <c r="D39" s="250" t="s">
        <v>343</v>
      </c>
      <c r="E39" s="252" t="s">
        <v>343</v>
      </c>
      <c r="F39" s="253">
        <v>659295.1670603412</v>
      </c>
      <c r="G39" s="252" t="s">
        <v>343</v>
      </c>
      <c r="H39" s="253">
        <v>95271.36299999998</v>
      </c>
      <c r="I39" s="249">
        <v>7154.116278757574</v>
      </c>
      <c r="J39" s="251" t="s">
        <v>343</v>
      </c>
      <c r="K39" s="249">
        <v>34830.73464531731</v>
      </c>
      <c r="L39" s="251" t="s">
        <v>343</v>
      </c>
      <c r="M39" s="254">
        <v>1104812</v>
      </c>
      <c r="N39" s="251" t="s">
        <v>343</v>
      </c>
      <c r="O39" s="252" t="s">
        <v>343</v>
      </c>
      <c r="P39" s="253">
        <v>560442.361860204</v>
      </c>
      <c r="Q39" s="252" t="s">
        <v>343</v>
      </c>
      <c r="R39" s="253">
        <v>362625.8778404782</v>
      </c>
      <c r="S39" s="249">
        <v>1699607.1241353073</v>
      </c>
      <c r="T39" s="253">
        <v>1677634.7697610233</v>
      </c>
      <c r="U39" s="252" t="s">
        <v>343</v>
      </c>
      <c r="V39" s="253">
        <v>21972.354374283866</v>
      </c>
      <c r="W39" s="237" t="s">
        <v>57</v>
      </c>
      <c r="X39" s="236" t="s">
        <v>225</v>
      </c>
    </row>
    <row r="40" spans="1:24" s="52" customFormat="1" ht="28.5" customHeight="1" thickBot="1">
      <c r="A40" s="241" t="s">
        <v>54</v>
      </c>
      <c r="B40" s="242"/>
      <c r="C40" s="258">
        <v>37326245.92868158</v>
      </c>
      <c r="D40" s="259">
        <v>8689920.989478251</v>
      </c>
      <c r="E40" s="258">
        <v>12979307.349415055</v>
      </c>
      <c r="F40" s="260">
        <v>28815606.76362591</v>
      </c>
      <c r="G40" s="258">
        <v>424767.75356484385</v>
      </c>
      <c r="H40" s="260">
        <v>4291346.194999999</v>
      </c>
      <c r="I40" s="258">
        <v>5943748.092544883</v>
      </c>
      <c r="J40" s="260">
        <v>4386416.400056325</v>
      </c>
      <c r="K40" s="258">
        <v>6508234.734645317</v>
      </c>
      <c r="L40" s="260">
        <v>6515546</v>
      </c>
      <c r="M40" s="261">
        <v>26136455.322156843</v>
      </c>
      <c r="N40" s="260">
        <v>25336618.257</v>
      </c>
      <c r="O40" s="258">
        <v>4206963.356790755</v>
      </c>
      <c r="P40" s="260">
        <v>4888729.450860204</v>
      </c>
      <c r="Q40" s="258">
        <v>5792710.961649441</v>
      </c>
      <c r="R40" s="260">
        <v>7114155.568619</v>
      </c>
      <c r="S40" s="258">
        <v>99318433.49944872</v>
      </c>
      <c r="T40" s="260">
        <v>90038339.62463969</v>
      </c>
      <c r="U40" s="258">
        <v>4418654.263023573</v>
      </c>
      <c r="V40" s="260">
        <v>13698748.137832606</v>
      </c>
      <c r="W40" s="247"/>
      <c r="X40" s="248" t="s">
        <v>140</v>
      </c>
    </row>
    <row r="41" ht="15" customHeight="1" thickTop="1">
      <c r="K41" s="15"/>
    </row>
  </sheetData>
  <sheetProtection/>
  <mergeCells count="13">
    <mergeCell ref="O10:P10"/>
    <mergeCell ref="W10:X10"/>
    <mergeCell ref="E8:H8"/>
    <mergeCell ref="S10:T10"/>
    <mergeCell ref="I10:J10"/>
    <mergeCell ref="M10:N10"/>
    <mergeCell ref="U10:V10"/>
    <mergeCell ref="K7:R7"/>
    <mergeCell ref="K8:R8"/>
    <mergeCell ref="E7:H7"/>
    <mergeCell ref="G9:H9"/>
    <mergeCell ref="M9:N9"/>
    <mergeCell ref="O9:P9"/>
  </mergeCells>
  <printOptions horizontalCentered="1"/>
  <pageMargins left="0.3937007874015748" right="0.3937007874015748" top="0.7874015748031497" bottom="0.5905511811023623" header="0.5905511811023623" footer="0.984251968503937"/>
  <pageSetup horizontalDpi="600" verticalDpi="600" orientation="portrait" paperSize="9" scale="60" r:id="rId1"/>
  <colBreaks count="1" manualBreakCount="1">
    <brk id="12" max="3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X41"/>
  <sheetViews>
    <sheetView showGridLines="0" tabSelected="1" zoomScale="60" zoomScaleNormal="60" zoomScaleSheetLayoutView="54" zoomScalePageLayoutView="0" workbookViewId="0" topLeftCell="A1">
      <selection activeCell="F20" sqref="F20"/>
    </sheetView>
  </sheetViews>
  <sheetFormatPr defaultColWidth="9" defaultRowHeight="15"/>
  <cols>
    <col min="1" max="1" width="3.09765625" style="12" customWidth="1"/>
    <col min="2" max="2" width="22.19921875" style="11" customWidth="1"/>
    <col min="3" max="3" width="11.796875" style="2" bestFit="1" customWidth="1"/>
    <col min="4" max="4" width="10.59765625" style="2" bestFit="1" customWidth="1"/>
    <col min="5" max="6" width="11.796875" style="2" bestFit="1" customWidth="1"/>
    <col min="7" max="10" width="10.19921875" style="2" customWidth="1"/>
    <col min="11" max="11" width="10.59765625" style="2" bestFit="1" customWidth="1"/>
    <col min="12" max="12" width="10.8984375" style="2" customWidth="1"/>
    <col min="13" max="13" width="11.09765625" style="15" customWidth="1"/>
    <col min="14" max="14" width="11.19921875" style="15" customWidth="1"/>
    <col min="15" max="15" width="10.8984375" style="15" customWidth="1"/>
    <col min="16" max="16" width="10.796875" style="15" customWidth="1"/>
    <col min="17" max="18" width="10.59765625" style="15" bestFit="1" customWidth="1"/>
    <col min="19" max="20" width="12" style="2" customWidth="1"/>
    <col min="21" max="21" width="10.8984375" style="2" customWidth="1"/>
    <col min="22" max="22" width="11.09765625" style="2" customWidth="1"/>
    <col min="23" max="23" width="3.3984375" style="36" customWidth="1"/>
    <col min="24" max="24" width="30.3984375" style="2" customWidth="1"/>
    <col min="25" max="16384" width="9" style="2" customWidth="1"/>
  </cols>
  <sheetData>
    <row r="1" spans="1:24" ht="33" customHeight="1">
      <c r="A1" s="152"/>
      <c r="B1" s="153"/>
      <c r="C1" s="153"/>
      <c r="D1" s="153"/>
      <c r="E1" s="153"/>
      <c r="F1" s="153"/>
      <c r="G1" s="153"/>
      <c r="H1" s="153"/>
      <c r="I1" s="153"/>
      <c r="J1" s="154"/>
      <c r="K1" s="154"/>
      <c r="L1" s="155"/>
      <c r="M1" s="156"/>
      <c r="N1" s="157"/>
      <c r="O1" s="157"/>
      <c r="P1" s="157"/>
      <c r="Q1" s="157"/>
      <c r="R1" s="157"/>
      <c r="S1" s="153"/>
      <c r="T1" s="153"/>
      <c r="U1" s="153"/>
      <c r="V1" s="153"/>
      <c r="W1" s="158"/>
      <c r="X1" s="153"/>
    </row>
    <row r="2" spans="1:24" s="25" customFormat="1" ht="33" customHeight="1">
      <c r="A2" s="159"/>
      <c r="B2" s="157"/>
      <c r="C2" s="157"/>
      <c r="D2" s="157"/>
      <c r="E2" s="157"/>
      <c r="F2" s="157"/>
      <c r="G2" s="157"/>
      <c r="H2" s="157"/>
      <c r="I2" s="157"/>
      <c r="J2" s="159"/>
      <c r="K2" s="159"/>
      <c r="L2" s="160"/>
      <c r="M2" s="161"/>
      <c r="N2" s="157"/>
      <c r="O2" s="157"/>
      <c r="P2" s="157"/>
      <c r="Q2" s="157"/>
      <c r="R2" s="157"/>
      <c r="S2" s="157"/>
      <c r="T2" s="157"/>
      <c r="U2" s="157"/>
      <c r="V2" s="157"/>
      <c r="W2" s="162"/>
      <c r="X2" s="157"/>
    </row>
    <row r="3" spans="1:24" s="42" customFormat="1" ht="33" customHeight="1">
      <c r="A3" s="163"/>
      <c r="B3" s="164"/>
      <c r="C3" s="164"/>
      <c r="D3" s="164"/>
      <c r="E3" s="164"/>
      <c r="F3" s="164"/>
      <c r="G3" s="164"/>
      <c r="H3" s="164"/>
      <c r="I3" s="164"/>
      <c r="J3" s="163"/>
      <c r="K3" s="163"/>
      <c r="L3" s="165" t="s">
        <v>226</v>
      </c>
      <c r="M3" s="166" t="s">
        <v>190</v>
      </c>
      <c r="N3" s="167"/>
      <c r="O3" s="167"/>
      <c r="P3" s="167"/>
      <c r="Q3" s="167"/>
      <c r="R3" s="167"/>
      <c r="S3" s="164"/>
      <c r="T3" s="164"/>
      <c r="U3" s="164"/>
      <c r="V3" s="164"/>
      <c r="W3" s="168"/>
      <c r="X3" s="164"/>
    </row>
    <row r="4" spans="1:24" ht="33" customHeight="1">
      <c r="A4" s="152"/>
      <c r="B4" s="169"/>
      <c r="C4" s="169"/>
      <c r="D4" s="169"/>
      <c r="E4" s="169"/>
      <c r="F4" s="169"/>
      <c r="G4" s="169"/>
      <c r="H4" s="169"/>
      <c r="I4" s="170"/>
      <c r="J4" s="171"/>
      <c r="K4" s="171"/>
      <c r="L4" s="170" t="s">
        <v>73</v>
      </c>
      <c r="M4" s="172" t="s">
        <v>227</v>
      </c>
      <c r="N4" s="169"/>
      <c r="O4" s="169"/>
      <c r="P4" s="169"/>
      <c r="Q4" s="169"/>
      <c r="R4" s="169"/>
      <c r="S4" s="169"/>
      <c r="T4" s="169"/>
      <c r="U4" s="169"/>
      <c r="V4" s="169"/>
      <c r="W4" s="162"/>
      <c r="X4" s="169"/>
    </row>
    <row r="5" spans="1:24" ht="22.5" customHeight="1">
      <c r="A5" s="173"/>
      <c r="B5" s="174"/>
      <c r="C5" s="175"/>
      <c r="D5" s="175"/>
      <c r="E5" s="175"/>
      <c r="F5" s="175"/>
      <c r="G5" s="175"/>
      <c r="H5" s="175"/>
      <c r="I5" s="175"/>
      <c r="J5" s="154"/>
      <c r="K5" s="176"/>
      <c r="L5" s="176"/>
      <c r="M5" s="177"/>
      <c r="N5" s="178"/>
      <c r="O5" s="178"/>
      <c r="P5" s="178"/>
      <c r="Q5" s="178"/>
      <c r="R5" s="178"/>
      <c r="S5" s="175"/>
      <c r="T5" s="179"/>
      <c r="U5" s="175"/>
      <c r="V5" s="179"/>
      <c r="W5" s="180"/>
      <c r="X5" s="181" t="s">
        <v>0</v>
      </c>
    </row>
    <row r="6" spans="1:24" ht="22.5" customHeight="1" thickBot="1">
      <c r="A6" s="182"/>
      <c r="B6" s="174"/>
      <c r="C6" s="175"/>
      <c r="D6" s="175"/>
      <c r="E6" s="175"/>
      <c r="F6" s="175"/>
      <c r="G6" s="175"/>
      <c r="H6" s="178"/>
      <c r="I6" s="175"/>
      <c r="J6" s="175"/>
      <c r="K6" s="175"/>
      <c r="L6" s="175"/>
      <c r="M6" s="178"/>
      <c r="N6" s="178"/>
      <c r="O6" s="178"/>
      <c r="P6" s="178"/>
      <c r="Q6" s="178"/>
      <c r="R6" s="178"/>
      <c r="S6" s="175"/>
      <c r="T6" s="183"/>
      <c r="U6" s="175"/>
      <c r="V6" s="183"/>
      <c r="W6" s="180"/>
      <c r="X6" s="184" t="s">
        <v>70</v>
      </c>
    </row>
    <row r="7" spans="1:24" s="77" customFormat="1" ht="21" customHeight="1" thickTop="1">
      <c r="A7" s="185"/>
      <c r="B7" s="186"/>
      <c r="C7" s="187" t="s">
        <v>23</v>
      </c>
      <c r="D7" s="188"/>
      <c r="E7" s="266" t="s">
        <v>192</v>
      </c>
      <c r="F7" s="267"/>
      <c r="G7" s="267"/>
      <c r="H7" s="268"/>
      <c r="I7" s="187"/>
      <c r="J7" s="188"/>
      <c r="K7" s="266" t="s">
        <v>193</v>
      </c>
      <c r="L7" s="267"/>
      <c r="M7" s="267"/>
      <c r="N7" s="267"/>
      <c r="O7" s="267"/>
      <c r="P7" s="267"/>
      <c r="Q7" s="267"/>
      <c r="R7" s="268"/>
      <c r="S7" s="187"/>
      <c r="T7" s="188"/>
      <c r="U7" s="189"/>
      <c r="V7" s="188"/>
      <c r="W7" s="190"/>
      <c r="X7" s="191"/>
    </row>
    <row r="8" spans="1:24" s="86" customFormat="1" ht="22.5" customHeight="1" thickBot="1">
      <c r="A8" s="192"/>
      <c r="B8" s="193"/>
      <c r="C8" s="194" t="s">
        <v>24</v>
      </c>
      <c r="D8" s="195"/>
      <c r="E8" s="269" t="s">
        <v>25</v>
      </c>
      <c r="F8" s="270"/>
      <c r="G8" s="270"/>
      <c r="H8" s="271"/>
      <c r="I8" s="196" t="s">
        <v>65</v>
      </c>
      <c r="J8" s="197"/>
      <c r="K8" s="269" t="s">
        <v>83</v>
      </c>
      <c r="L8" s="270"/>
      <c r="M8" s="270"/>
      <c r="N8" s="270"/>
      <c r="O8" s="270"/>
      <c r="P8" s="270"/>
      <c r="Q8" s="270"/>
      <c r="R8" s="271"/>
      <c r="S8" s="198" t="s">
        <v>84</v>
      </c>
      <c r="T8" s="197"/>
      <c r="U8" s="199" t="s">
        <v>85</v>
      </c>
      <c r="V8" s="197"/>
      <c r="W8" s="200"/>
      <c r="X8" s="201"/>
    </row>
    <row r="9" spans="1:24" s="92" customFormat="1" ht="18.75" customHeight="1">
      <c r="A9" s="192"/>
      <c r="B9" s="193"/>
      <c r="C9" s="194" t="s">
        <v>75</v>
      </c>
      <c r="D9" s="195"/>
      <c r="E9" s="196" t="s">
        <v>89</v>
      </c>
      <c r="F9" s="202"/>
      <c r="G9" s="272" t="s">
        <v>90</v>
      </c>
      <c r="H9" s="273"/>
      <c r="I9" s="194"/>
      <c r="J9" s="203"/>
      <c r="K9" s="204" t="s">
        <v>91</v>
      </c>
      <c r="L9" s="202"/>
      <c r="M9" s="274" t="s">
        <v>312</v>
      </c>
      <c r="N9" s="275"/>
      <c r="O9" s="276" t="s">
        <v>44</v>
      </c>
      <c r="P9" s="275"/>
      <c r="Q9" s="205" t="s">
        <v>323</v>
      </c>
      <c r="R9" s="195"/>
      <c r="S9" s="198" t="s">
        <v>66</v>
      </c>
      <c r="T9" s="203"/>
      <c r="U9" s="199" t="s">
        <v>86</v>
      </c>
      <c r="V9" s="203"/>
      <c r="W9" s="206"/>
      <c r="X9" s="207"/>
    </row>
    <row r="10" spans="1:24" s="86" customFormat="1" ht="33.75" customHeight="1" thickBot="1">
      <c r="A10" s="208" t="s">
        <v>39</v>
      </c>
      <c r="B10" s="203"/>
      <c r="C10" s="209" t="s">
        <v>76</v>
      </c>
      <c r="D10" s="210"/>
      <c r="E10" s="209" t="s">
        <v>344</v>
      </c>
      <c r="F10" s="210"/>
      <c r="G10" s="211" t="s">
        <v>77</v>
      </c>
      <c r="H10" s="210"/>
      <c r="I10" s="281" t="s">
        <v>67</v>
      </c>
      <c r="J10" s="282"/>
      <c r="K10" s="209" t="s">
        <v>68</v>
      </c>
      <c r="L10" s="210"/>
      <c r="M10" s="283" t="s">
        <v>313</v>
      </c>
      <c r="N10" s="278"/>
      <c r="O10" s="277" t="s">
        <v>78</v>
      </c>
      <c r="P10" s="278"/>
      <c r="Q10" s="212" t="s">
        <v>79</v>
      </c>
      <c r="R10" s="210"/>
      <c r="S10" s="269" t="s">
        <v>80</v>
      </c>
      <c r="T10" s="271"/>
      <c r="U10" s="270" t="s">
        <v>81</v>
      </c>
      <c r="V10" s="271"/>
      <c r="W10" s="279" t="s">
        <v>26</v>
      </c>
      <c r="X10" s="280"/>
    </row>
    <row r="11" spans="1:24" s="92" customFormat="1" ht="21.75" customHeight="1">
      <c r="A11" s="213"/>
      <c r="B11" s="203"/>
      <c r="C11" s="214" t="s">
        <v>87</v>
      </c>
      <c r="D11" s="215" t="s">
        <v>88</v>
      </c>
      <c r="E11" s="214" t="s">
        <v>87</v>
      </c>
      <c r="F11" s="216" t="s">
        <v>88</v>
      </c>
      <c r="G11" s="214" t="s">
        <v>87</v>
      </c>
      <c r="H11" s="216" t="s">
        <v>88</v>
      </c>
      <c r="I11" s="214" t="s">
        <v>87</v>
      </c>
      <c r="J11" s="216" t="s">
        <v>88</v>
      </c>
      <c r="K11" s="214" t="s">
        <v>87</v>
      </c>
      <c r="L11" s="216" t="s">
        <v>88</v>
      </c>
      <c r="M11" s="217" t="s">
        <v>87</v>
      </c>
      <c r="N11" s="216" t="s">
        <v>88</v>
      </c>
      <c r="O11" s="214" t="s">
        <v>87</v>
      </c>
      <c r="P11" s="216" t="s">
        <v>88</v>
      </c>
      <c r="Q11" s="214" t="s">
        <v>87</v>
      </c>
      <c r="R11" s="216" t="s">
        <v>88</v>
      </c>
      <c r="S11" s="214" t="s">
        <v>87</v>
      </c>
      <c r="T11" s="216" t="s">
        <v>88</v>
      </c>
      <c r="U11" s="214" t="s">
        <v>87</v>
      </c>
      <c r="V11" s="216" t="s">
        <v>88</v>
      </c>
      <c r="W11" s="206"/>
      <c r="X11" s="207"/>
    </row>
    <row r="12" spans="1:24" s="108" customFormat="1" ht="36.75" customHeight="1" thickBot="1">
      <c r="A12" s="218"/>
      <c r="B12" s="219"/>
      <c r="C12" s="220" t="s">
        <v>41</v>
      </c>
      <c r="D12" s="221" t="s">
        <v>40</v>
      </c>
      <c r="E12" s="220" t="s">
        <v>41</v>
      </c>
      <c r="F12" s="222" t="s">
        <v>40</v>
      </c>
      <c r="G12" s="220" t="s">
        <v>41</v>
      </c>
      <c r="H12" s="222" t="s">
        <v>40</v>
      </c>
      <c r="I12" s="220" t="s">
        <v>41</v>
      </c>
      <c r="J12" s="222" t="s">
        <v>40</v>
      </c>
      <c r="K12" s="220" t="s">
        <v>41</v>
      </c>
      <c r="L12" s="222" t="s">
        <v>40</v>
      </c>
      <c r="M12" s="223" t="s">
        <v>41</v>
      </c>
      <c r="N12" s="222" t="s">
        <v>40</v>
      </c>
      <c r="O12" s="220" t="s">
        <v>41</v>
      </c>
      <c r="P12" s="222" t="s">
        <v>40</v>
      </c>
      <c r="Q12" s="220" t="s">
        <v>41</v>
      </c>
      <c r="R12" s="222" t="s">
        <v>40</v>
      </c>
      <c r="S12" s="220" t="s">
        <v>41</v>
      </c>
      <c r="T12" s="222" t="s">
        <v>40</v>
      </c>
      <c r="U12" s="220" t="s">
        <v>41</v>
      </c>
      <c r="V12" s="222" t="s">
        <v>40</v>
      </c>
      <c r="W12" s="224"/>
      <c r="X12" s="225"/>
    </row>
    <row r="13" spans="1:24" ht="28.5" customHeight="1" thickTop="1">
      <c r="A13" s="226" t="s">
        <v>4</v>
      </c>
      <c r="B13" s="227" t="s">
        <v>10</v>
      </c>
      <c r="C13" s="228">
        <v>357707.6305749187</v>
      </c>
      <c r="D13" s="229" t="s">
        <v>343</v>
      </c>
      <c r="E13" s="228">
        <v>242857.79371815955</v>
      </c>
      <c r="F13" s="230" t="s">
        <v>343</v>
      </c>
      <c r="G13" s="228">
        <v>542.523</v>
      </c>
      <c r="H13" s="230" t="s">
        <v>343</v>
      </c>
      <c r="I13" s="228">
        <v>81.78470692163955</v>
      </c>
      <c r="J13" s="230" t="s">
        <v>343</v>
      </c>
      <c r="K13" s="231" t="s">
        <v>343</v>
      </c>
      <c r="L13" s="232">
        <v>784814</v>
      </c>
      <c r="M13" s="233">
        <v>176609</v>
      </c>
      <c r="N13" s="230" t="s">
        <v>343</v>
      </c>
      <c r="O13" s="228">
        <v>1327.268</v>
      </c>
      <c r="P13" s="230" t="s">
        <v>343</v>
      </c>
      <c r="Q13" s="228">
        <v>5688</v>
      </c>
      <c r="R13" s="230" t="s">
        <v>343</v>
      </c>
      <c r="S13" s="228">
        <v>784814</v>
      </c>
      <c r="T13" s="234">
        <v>784814</v>
      </c>
      <c r="U13" s="231" t="s">
        <v>343</v>
      </c>
      <c r="V13" s="230" t="s">
        <v>343</v>
      </c>
      <c r="W13" s="235" t="s">
        <v>4</v>
      </c>
      <c r="X13" s="236" t="s">
        <v>194</v>
      </c>
    </row>
    <row r="14" spans="1:24" ht="28.5" customHeight="1">
      <c r="A14" s="226" t="s">
        <v>5</v>
      </c>
      <c r="B14" s="227" t="s">
        <v>195</v>
      </c>
      <c r="C14" s="228">
        <v>5663343.709226989</v>
      </c>
      <c r="D14" s="229" t="s">
        <v>343</v>
      </c>
      <c r="E14" s="228">
        <v>1203550.34877301</v>
      </c>
      <c r="F14" s="230" t="s">
        <v>343</v>
      </c>
      <c r="G14" s="228">
        <v>16989.127</v>
      </c>
      <c r="H14" s="230" t="s">
        <v>343</v>
      </c>
      <c r="I14" s="231" t="s">
        <v>343</v>
      </c>
      <c r="J14" s="230" t="s">
        <v>343</v>
      </c>
      <c r="K14" s="231" t="s">
        <v>343</v>
      </c>
      <c r="L14" s="230" t="s">
        <v>343</v>
      </c>
      <c r="M14" s="233">
        <v>36513</v>
      </c>
      <c r="N14" s="232">
        <v>7330943</v>
      </c>
      <c r="O14" s="228">
        <v>45827.815</v>
      </c>
      <c r="P14" s="230" t="s">
        <v>343</v>
      </c>
      <c r="Q14" s="228">
        <v>211250</v>
      </c>
      <c r="R14" s="230" t="s">
        <v>343</v>
      </c>
      <c r="S14" s="228">
        <v>7177474</v>
      </c>
      <c r="T14" s="232">
        <v>7330943</v>
      </c>
      <c r="U14" s="228">
        <v>153469</v>
      </c>
      <c r="V14" s="230" t="s">
        <v>343</v>
      </c>
      <c r="W14" s="237" t="s">
        <v>5</v>
      </c>
      <c r="X14" s="236" t="s">
        <v>196</v>
      </c>
    </row>
    <row r="15" spans="1:24" ht="28.5" customHeight="1">
      <c r="A15" s="226" t="s">
        <v>6</v>
      </c>
      <c r="B15" s="227" t="s">
        <v>197</v>
      </c>
      <c r="C15" s="228">
        <v>10600858.17565936</v>
      </c>
      <c r="D15" s="229" t="s">
        <v>343</v>
      </c>
      <c r="E15" s="228">
        <v>1083690.3683406399</v>
      </c>
      <c r="F15" s="230" t="s">
        <v>343</v>
      </c>
      <c r="G15" s="228">
        <v>129578.79</v>
      </c>
      <c r="H15" s="230" t="s">
        <v>343</v>
      </c>
      <c r="I15" s="231" t="s">
        <v>343</v>
      </c>
      <c r="J15" s="230" t="s">
        <v>343</v>
      </c>
      <c r="K15" s="231" t="s">
        <v>343</v>
      </c>
      <c r="L15" s="230" t="s">
        <v>343</v>
      </c>
      <c r="M15" s="233">
        <v>882701</v>
      </c>
      <c r="N15" s="232">
        <v>15192204</v>
      </c>
      <c r="O15" s="228">
        <v>714938.666</v>
      </c>
      <c r="P15" s="230" t="s">
        <v>343</v>
      </c>
      <c r="Q15" s="228">
        <v>662959</v>
      </c>
      <c r="R15" s="230" t="s">
        <v>343</v>
      </c>
      <c r="S15" s="228">
        <v>14074725.999999998</v>
      </c>
      <c r="T15" s="232">
        <v>15192204</v>
      </c>
      <c r="U15" s="228">
        <v>1117478</v>
      </c>
      <c r="V15" s="230" t="s">
        <v>343</v>
      </c>
      <c r="W15" s="237" t="s">
        <v>6</v>
      </c>
      <c r="X15" s="236" t="s">
        <v>198</v>
      </c>
    </row>
    <row r="16" spans="1:24" ht="28.5" customHeight="1">
      <c r="A16" s="226" t="s">
        <v>7</v>
      </c>
      <c r="B16" s="227" t="s">
        <v>199</v>
      </c>
      <c r="C16" s="228">
        <v>700554.9257661613</v>
      </c>
      <c r="D16" s="229" t="s">
        <v>343</v>
      </c>
      <c r="E16" s="228">
        <v>2434.0742338386503</v>
      </c>
      <c r="F16" s="230" t="s">
        <v>343</v>
      </c>
      <c r="G16" s="228">
        <v>165</v>
      </c>
      <c r="H16" s="230" t="s">
        <v>343</v>
      </c>
      <c r="I16" s="231" t="s">
        <v>343</v>
      </c>
      <c r="J16" s="230" t="s">
        <v>343</v>
      </c>
      <c r="K16" s="231" t="s">
        <v>343</v>
      </c>
      <c r="L16" s="230" t="s">
        <v>343</v>
      </c>
      <c r="M16" s="233">
        <v>510854</v>
      </c>
      <c r="N16" s="230" t="s">
        <v>343</v>
      </c>
      <c r="O16" s="231" t="s">
        <v>343</v>
      </c>
      <c r="P16" s="230" t="s">
        <v>343</v>
      </c>
      <c r="Q16" s="228">
        <v>9682</v>
      </c>
      <c r="R16" s="230" t="s">
        <v>343</v>
      </c>
      <c r="S16" s="228">
        <v>1223690</v>
      </c>
      <c r="T16" s="230" t="s">
        <v>343</v>
      </c>
      <c r="U16" s="231" t="s">
        <v>343</v>
      </c>
      <c r="V16" s="232">
        <v>1223690</v>
      </c>
      <c r="W16" s="237" t="s">
        <v>7</v>
      </c>
      <c r="X16" s="236" t="s">
        <v>200</v>
      </c>
    </row>
    <row r="17" spans="1:24" ht="28.5" customHeight="1">
      <c r="A17" s="226" t="s">
        <v>8</v>
      </c>
      <c r="B17" s="227" t="s">
        <v>12</v>
      </c>
      <c r="C17" s="231" t="s">
        <v>343</v>
      </c>
      <c r="D17" s="229" t="s">
        <v>343</v>
      </c>
      <c r="E17" s="231" t="s">
        <v>343</v>
      </c>
      <c r="F17" s="230" t="s">
        <v>343</v>
      </c>
      <c r="G17" s="231" t="s">
        <v>343</v>
      </c>
      <c r="H17" s="230" t="s">
        <v>343</v>
      </c>
      <c r="I17" s="228">
        <v>929697</v>
      </c>
      <c r="J17" s="230" t="s">
        <v>343</v>
      </c>
      <c r="K17" s="231" t="s">
        <v>343</v>
      </c>
      <c r="L17" s="232">
        <v>156452</v>
      </c>
      <c r="M17" s="238" t="s">
        <v>343</v>
      </c>
      <c r="N17" s="232">
        <v>773141</v>
      </c>
      <c r="O17" s="231" t="s">
        <v>343</v>
      </c>
      <c r="P17" s="230" t="s">
        <v>343</v>
      </c>
      <c r="Q17" s="231" t="s">
        <v>343</v>
      </c>
      <c r="R17" s="232">
        <v>104</v>
      </c>
      <c r="S17" s="228">
        <v>929697</v>
      </c>
      <c r="T17" s="232">
        <v>929697</v>
      </c>
      <c r="U17" s="231" t="s">
        <v>343</v>
      </c>
      <c r="V17" s="230" t="s">
        <v>343</v>
      </c>
      <c r="W17" s="237" t="s">
        <v>8</v>
      </c>
      <c r="X17" s="236" t="s">
        <v>201</v>
      </c>
    </row>
    <row r="18" spans="1:24" ht="28.5" customHeight="1">
      <c r="A18" s="226" t="s">
        <v>9</v>
      </c>
      <c r="B18" s="227" t="s">
        <v>13</v>
      </c>
      <c r="C18" s="231" t="s">
        <v>343</v>
      </c>
      <c r="D18" s="229" t="s">
        <v>343</v>
      </c>
      <c r="E18" s="231" t="s">
        <v>343</v>
      </c>
      <c r="F18" s="230" t="s">
        <v>343</v>
      </c>
      <c r="G18" s="231" t="s">
        <v>343</v>
      </c>
      <c r="H18" s="230" t="s">
        <v>343</v>
      </c>
      <c r="I18" s="231" t="s">
        <v>343</v>
      </c>
      <c r="J18" s="230" t="s">
        <v>343</v>
      </c>
      <c r="K18" s="231" t="s">
        <v>343</v>
      </c>
      <c r="L18" s="232">
        <v>835885</v>
      </c>
      <c r="M18" s="233">
        <v>835885</v>
      </c>
      <c r="N18" s="230" t="s">
        <v>343</v>
      </c>
      <c r="O18" s="231" t="s">
        <v>343</v>
      </c>
      <c r="P18" s="230" t="s">
        <v>343</v>
      </c>
      <c r="Q18" s="231" t="s">
        <v>343</v>
      </c>
      <c r="R18" s="230" t="s">
        <v>343</v>
      </c>
      <c r="S18" s="228">
        <v>835885</v>
      </c>
      <c r="T18" s="232">
        <v>835885</v>
      </c>
      <c r="U18" s="231" t="s">
        <v>343</v>
      </c>
      <c r="V18" s="230" t="s">
        <v>343</v>
      </c>
      <c r="W18" s="237" t="s">
        <v>9</v>
      </c>
      <c r="X18" s="236" t="s">
        <v>202</v>
      </c>
    </row>
    <row r="19" spans="1:24" ht="28.5" customHeight="1">
      <c r="A19" s="226" t="s">
        <v>20</v>
      </c>
      <c r="B19" s="227" t="s">
        <v>14</v>
      </c>
      <c r="C19" s="231" t="s">
        <v>343</v>
      </c>
      <c r="D19" s="229" t="s">
        <v>343</v>
      </c>
      <c r="E19" s="231" t="s">
        <v>343</v>
      </c>
      <c r="F19" s="230" t="s">
        <v>343</v>
      </c>
      <c r="G19" s="231" t="s">
        <v>343</v>
      </c>
      <c r="H19" s="230" t="s">
        <v>343</v>
      </c>
      <c r="I19" s="231" t="s">
        <v>343</v>
      </c>
      <c r="J19" s="230" t="s">
        <v>343</v>
      </c>
      <c r="K19" s="231" t="s">
        <v>343</v>
      </c>
      <c r="L19" s="232">
        <v>2099544</v>
      </c>
      <c r="M19" s="233">
        <v>2081698</v>
      </c>
      <c r="N19" s="230" t="s">
        <v>343</v>
      </c>
      <c r="O19" s="228">
        <v>17736</v>
      </c>
      <c r="P19" s="230" t="s">
        <v>343</v>
      </c>
      <c r="Q19" s="228">
        <v>110</v>
      </c>
      <c r="R19" s="230" t="s">
        <v>343</v>
      </c>
      <c r="S19" s="228">
        <v>2099544</v>
      </c>
      <c r="T19" s="232">
        <v>2099544</v>
      </c>
      <c r="U19" s="231" t="s">
        <v>343</v>
      </c>
      <c r="V19" s="230" t="s">
        <v>343</v>
      </c>
      <c r="W19" s="237" t="s">
        <v>20</v>
      </c>
      <c r="X19" s="236" t="s">
        <v>93</v>
      </c>
    </row>
    <row r="20" spans="1:24" ht="28.5" customHeight="1">
      <c r="A20" s="226" t="s">
        <v>21</v>
      </c>
      <c r="B20" s="227" t="s">
        <v>203</v>
      </c>
      <c r="C20" s="231" t="s">
        <v>343</v>
      </c>
      <c r="D20" s="229" t="s">
        <v>343</v>
      </c>
      <c r="E20" s="231" t="s">
        <v>343</v>
      </c>
      <c r="F20" s="230" t="s">
        <v>343</v>
      </c>
      <c r="G20" s="231" t="s">
        <v>343</v>
      </c>
      <c r="H20" s="230" t="s">
        <v>343</v>
      </c>
      <c r="I20" s="231" t="s">
        <v>343</v>
      </c>
      <c r="J20" s="230" t="s">
        <v>343</v>
      </c>
      <c r="K20" s="231" t="s">
        <v>343</v>
      </c>
      <c r="L20" s="232">
        <v>2992365</v>
      </c>
      <c r="M20" s="233">
        <v>2924200</v>
      </c>
      <c r="N20" s="230" t="s">
        <v>343</v>
      </c>
      <c r="O20" s="231" t="s">
        <v>343</v>
      </c>
      <c r="P20" s="230" t="s">
        <v>343</v>
      </c>
      <c r="Q20" s="228">
        <v>68165</v>
      </c>
      <c r="R20" s="230" t="s">
        <v>343</v>
      </c>
      <c r="S20" s="228">
        <v>2992365</v>
      </c>
      <c r="T20" s="232">
        <v>2992365</v>
      </c>
      <c r="U20" s="231" t="s">
        <v>343</v>
      </c>
      <c r="V20" s="230" t="s">
        <v>343</v>
      </c>
      <c r="W20" s="237" t="s">
        <v>21</v>
      </c>
      <c r="X20" s="236" t="s">
        <v>204</v>
      </c>
    </row>
    <row r="21" spans="1:24" ht="28.5" customHeight="1">
      <c r="A21" s="226" t="s">
        <v>22</v>
      </c>
      <c r="B21" s="227" t="s">
        <v>15</v>
      </c>
      <c r="C21" s="231" t="s">
        <v>343</v>
      </c>
      <c r="D21" s="229" t="s">
        <v>343</v>
      </c>
      <c r="E21" s="231" t="s">
        <v>343</v>
      </c>
      <c r="F21" s="230" t="s">
        <v>343</v>
      </c>
      <c r="G21" s="231" t="s">
        <v>343</v>
      </c>
      <c r="H21" s="230" t="s">
        <v>343</v>
      </c>
      <c r="I21" s="231" t="s">
        <v>343</v>
      </c>
      <c r="J21" s="230" t="s">
        <v>343</v>
      </c>
      <c r="K21" s="228">
        <v>807891</v>
      </c>
      <c r="L21" s="230" t="s">
        <v>343</v>
      </c>
      <c r="M21" s="238" t="s">
        <v>343</v>
      </c>
      <c r="N21" s="232">
        <v>807891</v>
      </c>
      <c r="O21" s="231" t="s">
        <v>343</v>
      </c>
      <c r="P21" s="230" t="s">
        <v>343</v>
      </c>
      <c r="Q21" s="231" t="s">
        <v>343</v>
      </c>
      <c r="R21" s="232" t="s">
        <v>343</v>
      </c>
      <c r="S21" s="228">
        <v>807891</v>
      </c>
      <c r="T21" s="232">
        <v>807891</v>
      </c>
      <c r="U21" s="231" t="s">
        <v>343</v>
      </c>
      <c r="V21" s="230" t="s">
        <v>343</v>
      </c>
      <c r="W21" s="237" t="s">
        <v>22</v>
      </c>
      <c r="X21" s="236" t="s">
        <v>205</v>
      </c>
    </row>
    <row r="22" spans="1:24" ht="28.5" customHeight="1">
      <c r="A22" s="226" t="s">
        <v>27</v>
      </c>
      <c r="B22" s="227" t="s">
        <v>16</v>
      </c>
      <c r="C22" s="231" t="s">
        <v>343</v>
      </c>
      <c r="D22" s="229" t="s">
        <v>343</v>
      </c>
      <c r="E22" s="231" t="s">
        <v>343</v>
      </c>
      <c r="F22" s="230" t="s">
        <v>343</v>
      </c>
      <c r="G22" s="231" t="s">
        <v>343</v>
      </c>
      <c r="H22" s="230" t="s">
        <v>343</v>
      </c>
      <c r="I22" s="231" t="s">
        <v>343</v>
      </c>
      <c r="J22" s="230" t="s">
        <v>343</v>
      </c>
      <c r="K22" s="231" t="s">
        <v>343</v>
      </c>
      <c r="L22" s="230" t="s">
        <v>343</v>
      </c>
      <c r="M22" s="233">
        <v>84572</v>
      </c>
      <c r="N22" s="232">
        <v>10504</v>
      </c>
      <c r="O22" s="231" t="s">
        <v>343</v>
      </c>
      <c r="P22" s="230" t="s">
        <v>343</v>
      </c>
      <c r="Q22" s="228">
        <v>10504</v>
      </c>
      <c r="R22" s="232">
        <v>84572</v>
      </c>
      <c r="S22" s="228">
        <v>95076</v>
      </c>
      <c r="T22" s="232">
        <v>95076</v>
      </c>
      <c r="U22" s="231" t="s">
        <v>343</v>
      </c>
      <c r="V22" s="230" t="s">
        <v>343</v>
      </c>
      <c r="W22" s="237" t="s">
        <v>27</v>
      </c>
      <c r="X22" s="236" t="s">
        <v>206</v>
      </c>
    </row>
    <row r="23" spans="1:24" ht="28.5" customHeight="1">
      <c r="A23" s="226" t="s">
        <v>28</v>
      </c>
      <c r="B23" s="227" t="s">
        <v>18</v>
      </c>
      <c r="C23" s="231" t="s">
        <v>343</v>
      </c>
      <c r="D23" s="239">
        <v>8434614.027479831</v>
      </c>
      <c r="E23" s="231" t="s">
        <v>343</v>
      </c>
      <c r="F23" s="232">
        <v>5375881.970520169</v>
      </c>
      <c r="G23" s="231" t="s">
        <v>343</v>
      </c>
      <c r="H23" s="232">
        <v>463874</v>
      </c>
      <c r="I23" s="231" t="s">
        <v>343</v>
      </c>
      <c r="J23" s="232">
        <v>1953328.555</v>
      </c>
      <c r="K23" s="231" t="s">
        <v>343</v>
      </c>
      <c r="L23" s="230" t="s">
        <v>343</v>
      </c>
      <c r="M23" s="233">
        <v>16519783</v>
      </c>
      <c r="N23" s="232">
        <v>12751</v>
      </c>
      <c r="O23" s="228">
        <v>1028476.553</v>
      </c>
      <c r="P23" s="232">
        <v>109014</v>
      </c>
      <c r="Q23" s="228">
        <v>392744</v>
      </c>
      <c r="R23" s="232">
        <v>500708</v>
      </c>
      <c r="S23" s="228">
        <v>17941003.553</v>
      </c>
      <c r="T23" s="232">
        <v>16850171.553</v>
      </c>
      <c r="U23" s="231" t="s">
        <v>343</v>
      </c>
      <c r="V23" s="232">
        <v>1090832</v>
      </c>
      <c r="W23" s="237" t="s">
        <v>28</v>
      </c>
      <c r="X23" s="236" t="s">
        <v>207</v>
      </c>
    </row>
    <row r="24" spans="1:24" ht="28.5" customHeight="1">
      <c r="A24" s="226" t="s">
        <v>29</v>
      </c>
      <c r="B24" s="227" t="s">
        <v>208</v>
      </c>
      <c r="C24" s="228">
        <v>431946.78893255757</v>
      </c>
      <c r="D24" s="229" t="s">
        <v>343</v>
      </c>
      <c r="E24" s="228">
        <v>65616.28231323705</v>
      </c>
      <c r="F24" s="232">
        <v>7750.069095794508</v>
      </c>
      <c r="G24" s="231" t="s">
        <v>343</v>
      </c>
      <c r="H24" s="230" t="s">
        <v>343</v>
      </c>
      <c r="I24" s="228">
        <v>1236</v>
      </c>
      <c r="J24" s="230" t="s">
        <v>343</v>
      </c>
      <c r="K24" s="231" t="s">
        <v>343</v>
      </c>
      <c r="L24" s="230" t="s">
        <v>343</v>
      </c>
      <c r="M24" s="233">
        <v>171929</v>
      </c>
      <c r="N24" s="232">
        <v>493306</v>
      </c>
      <c r="O24" s="228">
        <v>108509.995</v>
      </c>
      <c r="P24" s="230" t="s">
        <v>343</v>
      </c>
      <c r="Q24" s="228">
        <v>884205.47685</v>
      </c>
      <c r="R24" s="232">
        <v>1162591.474</v>
      </c>
      <c r="S24" s="228">
        <v>1663443.5430957945</v>
      </c>
      <c r="T24" s="232">
        <v>1663647.5430957945</v>
      </c>
      <c r="U24" s="228">
        <v>204</v>
      </c>
      <c r="V24" s="230" t="s">
        <v>343</v>
      </c>
      <c r="W24" s="237" t="s">
        <v>29</v>
      </c>
      <c r="X24" s="236" t="s">
        <v>209</v>
      </c>
    </row>
    <row r="25" spans="1:24" ht="28.5" customHeight="1">
      <c r="A25" s="226" t="s">
        <v>30</v>
      </c>
      <c r="B25" s="227" t="s">
        <v>46</v>
      </c>
      <c r="C25" s="228">
        <v>75619.15448328127</v>
      </c>
      <c r="D25" s="239">
        <v>300839.9354783224</v>
      </c>
      <c r="E25" s="228">
        <v>84900.81947292885</v>
      </c>
      <c r="F25" s="232">
        <v>314785.159353524</v>
      </c>
      <c r="G25" s="228">
        <v>3</v>
      </c>
      <c r="H25" s="232">
        <v>149925</v>
      </c>
      <c r="I25" s="228">
        <v>535643.1354701164</v>
      </c>
      <c r="J25" s="232">
        <v>44297.951</v>
      </c>
      <c r="K25" s="231" t="s">
        <v>343</v>
      </c>
      <c r="L25" s="230" t="s">
        <v>343</v>
      </c>
      <c r="M25" s="238" t="s">
        <v>343</v>
      </c>
      <c r="N25" s="232">
        <v>292464.803</v>
      </c>
      <c r="O25" s="231" t="s">
        <v>343</v>
      </c>
      <c r="P25" s="230" t="s">
        <v>343</v>
      </c>
      <c r="Q25" s="231" t="s">
        <v>343</v>
      </c>
      <c r="R25" s="232">
        <v>4384.225698708367</v>
      </c>
      <c r="S25" s="228">
        <v>696166.1094263266</v>
      </c>
      <c r="T25" s="232">
        <v>1106697.0745305547</v>
      </c>
      <c r="U25" s="228">
        <v>425758</v>
      </c>
      <c r="V25" s="232">
        <v>15227.034895771734</v>
      </c>
      <c r="W25" s="237" t="s">
        <v>30</v>
      </c>
      <c r="X25" s="236" t="s">
        <v>210</v>
      </c>
    </row>
    <row r="26" spans="1:24" ht="28.5" customHeight="1">
      <c r="A26" s="226" t="s">
        <v>47</v>
      </c>
      <c r="B26" s="227" t="s">
        <v>49</v>
      </c>
      <c r="C26" s="228">
        <v>24468.84</v>
      </c>
      <c r="D26" s="229" t="s">
        <v>343</v>
      </c>
      <c r="E26" s="228">
        <v>67183.51688388393</v>
      </c>
      <c r="F26" s="232">
        <v>587623</v>
      </c>
      <c r="G26" s="228">
        <v>15921.573390773054</v>
      </c>
      <c r="H26" s="232">
        <v>19056</v>
      </c>
      <c r="I26" s="231" t="s">
        <v>343</v>
      </c>
      <c r="J26" s="230" t="s">
        <v>343</v>
      </c>
      <c r="K26" s="231" t="s">
        <v>343</v>
      </c>
      <c r="L26" s="230" t="s">
        <v>343</v>
      </c>
      <c r="M26" s="233">
        <v>259165.02680027872</v>
      </c>
      <c r="N26" s="230" t="s">
        <v>343</v>
      </c>
      <c r="O26" s="228">
        <v>152232.90849785192</v>
      </c>
      <c r="P26" s="230" t="s">
        <v>343</v>
      </c>
      <c r="Q26" s="228">
        <v>296656.1344272124</v>
      </c>
      <c r="R26" s="232">
        <v>208949</v>
      </c>
      <c r="S26" s="228">
        <v>815628</v>
      </c>
      <c r="T26" s="232">
        <v>815628</v>
      </c>
      <c r="U26" s="231" t="s">
        <v>343</v>
      </c>
      <c r="V26" s="230" t="s">
        <v>343</v>
      </c>
      <c r="W26" s="237" t="s">
        <v>47</v>
      </c>
      <c r="X26" s="236" t="s">
        <v>211</v>
      </c>
    </row>
    <row r="27" spans="1:24" ht="28.5" customHeight="1">
      <c r="A27" s="226" t="s">
        <v>48</v>
      </c>
      <c r="B27" s="227" t="s">
        <v>19</v>
      </c>
      <c r="C27" s="228">
        <v>25160.7025</v>
      </c>
      <c r="D27" s="229" t="s">
        <v>343</v>
      </c>
      <c r="E27" s="228">
        <v>10392.205357656181</v>
      </c>
      <c r="F27" s="230" t="s">
        <v>343</v>
      </c>
      <c r="G27" s="228">
        <v>4777.155956837193</v>
      </c>
      <c r="H27" s="230" t="s">
        <v>343</v>
      </c>
      <c r="I27" s="228">
        <v>76.167</v>
      </c>
      <c r="J27" s="232">
        <v>2648495</v>
      </c>
      <c r="K27" s="231" t="s">
        <v>343</v>
      </c>
      <c r="L27" s="230" t="s">
        <v>343</v>
      </c>
      <c r="M27" s="233">
        <v>841276.6874971929</v>
      </c>
      <c r="N27" s="230" t="s">
        <v>343</v>
      </c>
      <c r="O27" s="228">
        <v>1079528.3976587006</v>
      </c>
      <c r="P27" s="230" t="s">
        <v>343</v>
      </c>
      <c r="Q27" s="228">
        <v>676336.684029613</v>
      </c>
      <c r="R27" s="230" t="s">
        <v>343</v>
      </c>
      <c r="S27" s="228">
        <v>2637548</v>
      </c>
      <c r="T27" s="232">
        <v>2648495</v>
      </c>
      <c r="U27" s="228">
        <v>10947</v>
      </c>
      <c r="V27" s="230" t="s">
        <v>343</v>
      </c>
      <c r="W27" s="237" t="s">
        <v>48</v>
      </c>
      <c r="X27" s="236" t="s">
        <v>212</v>
      </c>
    </row>
    <row r="28" spans="1:24" ht="28.5" customHeight="1">
      <c r="A28" s="226" t="s">
        <v>31</v>
      </c>
      <c r="B28" s="227" t="s">
        <v>50</v>
      </c>
      <c r="C28" s="228">
        <v>97724.57639077184</v>
      </c>
      <c r="D28" s="229" t="s">
        <v>343</v>
      </c>
      <c r="E28" s="228">
        <v>9985.42360922817</v>
      </c>
      <c r="F28" s="232">
        <v>875438</v>
      </c>
      <c r="G28" s="228">
        <v>316</v>
      </c>
      <c r="H28" s="232">
        <v>204388</v>
      </c>
      <c r="I28" s="231" t="s">
        <v>343</v>
      </c>
      <c r="J28" s="230" t="s">
        <v>343</v>
      </c>
      <c r="K28" s="231" t="s">
        <v>343</v>
      </c>
      <c r="L28" s="230" t="s">
        <v>343</v>
      </c>
      <c r="M28" s="233">
        <v>157556</v>
      </c>
      <c r="N28" s="230" t="s">
        <v>343</v>
      </c>
      <c r="O28" s="228">
        <v>107010</v>
      </c>
      <c r="P28" s="230" t="s">
        <v>343</v>
      </c>
      <c r="Q28" s="228">
        <v>802622</v>
      </c>
      <c r="R28" s="232">
        <v>97088</v>
      </c>
      <c r="S28" s="228">
        <v>1175214</v>
      </c>
      <c r="T28" s="232">
        <v>1176914</v>
      </c>
      <c r="U28" s="228">
        <v>1700</v>
      </c>
      <c r="V28" s="230" t="s">
        <v>343</v>
      </c>
      <c r="W28" s="237" t="s">
        <v>31</v>
      </c>
      <c r="X28" s="236" t="s">
        <v>213</v>
      </c>
    </row>
    <row r="29" spans="1:24" ht="28.5" customHeight="1">
      <c r="A29" s="226" t="s">
        <v>32</v>
      </c>
      <c r="B29" s="227" t="s">
        <v>17</v>
      </c>
      <c r="C29" s="228">
        <v>42401.189090255255</v>
      </c>
      <c r="D29" s="229" t="s">
        <v>343</v>
      </c>
      <c r="E29" s="228">
        <v>3201.810909744748</v>
      </c>
      <c r="F29" s="230" t="s">
        <v>343</v>
      </c>
      <c r="G29" s="228">
        <v>2722</v>
      </c>
      <c r="H29" s="230" t="s">
        <v>343</v>
      </c>
      <c r="I29" s="231" t="s">
        <v>343</v>
      </c>
      <c r="J29" s="230" t="s">
        <v>343</v>
      </c>
      <c r="K29" s="231" t="s">
        <v>343</v>
      </c>
      <c r="L29" s="230" t="s">
        <v>343</v>
      </c>
      <c r="M29" s="233">
        <v>55027</v>
      </c>
      <c r="N29" s="232">
        <v>541226</v>
      </c>
      <c r="O29" s="228">
        <v>91277</v>
      </c>
      <c r="P29" s="230" t="s">
        <v>343</v>
      </c>
      <c r="Q29" s="228">
        <v>346597</v>
      </c>
      <c r="R29" s="230" t="s">
        <v>343</v>
      </c>
      <c r="S29" s="228">
        <v>541226</v>
      </c>
      <c r="T29" s="232">
        <v>541226</v>
      </c>
      <c r="U29" s="231" t="s">
        <v>343</v>
      </c>
      <c r="V29" s="230" t="s">
        <v>343</v>
      </c>
      <c r="W29" s="237" t="s">
        <v>32</v>
      </c>
      <c r="X29" s="236" t="s">
        <v>214</v>
      </c>
    </row>
    <row r="30" spans="1:24" ht="28.5" customHeight="1">
      <c r="A30" s="226" t="s">
        <v>33</v>
      </c>
      <c r="B30" s="227" t="s">
        <v>45</v>
      </c>
      <c r="C30" s="228">
        <v>1549015.4938220629</v>
      </c>
      <c r="D30" s="229" t="s">
        <v>343</v>
      </c>
      <c r="E30" s="228">
        <v>665404.7441779372</v>
      </c>
      <c r="F30" s="230" t="s">
        <v>343</v>
      </c>
      <c r="G30" s="228">
        <v>33920</v>
      </c>
      <c r="H30" s="230" t="s">
        <v>343</v>
      </c>
      <c r="I30" s="231" t="s">
        <v>343</v>
      </c>
      <c r="J30" s="230" t="s">
        <v>343</v>
      </c>
      <c r="K30" s="231" t="s">
        <v>343</v>
      </c>
      <c r="L30" s="230" t="s">
        <v>343</v>
      </c>
      <c r="M30" s="233">
        <v>84550</v>
      </c>
      <c r="N30" s="230" t="s">
        <v>343</v>
      </c>
      <c r="O30" s="228">
        <v>186251.762</v>
      </c>
      <c r="P30" s="230" t="s">
        <v>343</v>
      </c>
      <c r="Q30" s="228">
        <v>133931</v>
      </c>
      <c r="R30" s="232">
        <v>2667018</v>
      </c>
      <c r="S30" s="228">
        <v>2653073</v>
      </c>
      <c r="T30" s="232">
        <v>2667018</v>
      </c>
      <c r="U30" s="228">
        <v>13945</v>
      </c>
      <c r="V30" s="230" t="s">
        <v>343</v>
      </c>
      <c r="W30" s="237" t="s">
        <v>33</v>
      </c>
      <c r="X30" s="236" t="s">
        <v>215</v>
      </c>
    </row>
    <row r="31" spans="1:24" ht="28.5" customHeight="1">
      <c r="A31" s="226" t="s">
        <v>34</v>
      </c>
      <c r="B31" s="227" t="s">
        <v>51</v>
      </c>
      <c r="C31" s="228">
        <v>5749174.340235226</v>
      </c>
      <c r="D31" s="229" t="s">
        <v>343</v>
      </c>
      <c r="E31" s="228">
        <v>2229152.20560591</v>
      </c>
      <c r="F31" s="232">
        <v>11185973</v>
      </c>
      <c r="G31" s="228">
        <v>2129.7252784388224</v>
      </c>
      <c r="H31" s="232">
        <v>475633</v>
      </c>
      <c r="I31" s="228">
        <v>659788.1379160673</v>
      </c>
      <c r="J31" s="230" t="s">
        <v>343</v>
      </c>
      <c r="K31" s="231" t="s">
        <v>343</v>
      </c>
      <c r="L31" s="230" t="s">
        <v>343</v>
      </c>
      <c r="M31" s="233">
        <v>405464.2480319796</v>
      </c>
      <c r="N31" s="232">
        <v>347845</v>
      </c>
      <c r="O31" s="228">
        <v>360115.8199430004</v>
      </c>
      <c r="P31" s="232">
        <v>51833</v>
      </c>
      <c r="Q31" s="228">
        <v>1673133.5229893783</v>
      </c>
      <c r="R31" s="232">
        <v>2058352</v>
      </c>
      <c r="S31" s="228">
        <v>11078958</v>
      </c>
      <c r="T31" s="232">
        <v>14119636</v>
      </c>
      <c r="U31" s="228">
        <v>3040678</v>
      </c>
      <c r="V31" s="230" t="s">
        <v>343</v>
      </c>
      <c r="W31" s="237" t="s">
        <v>34</v>
      </c>
      <c r="X31" s="236" t="s">
        <v>216</v>
      </c>
    </row>
    <row r="32" spans="1:24" ht="28.5" customHeight="1">
      <c r="A32" s="226" t="s">
        <v>35</v>
      </c>
      <c r="B32" s="227" t="s">
        <v>52</v>
      </c>
      <c r="C32" s="228">
        <v>4518017.704195738</v>
      </c>
      <c r="D32" s="229" t="s">
        <v>343</v>
      </c>
      <c r="E32" s="228">
        <v>2058481.2545412052</v>
      </c>
      <c r="F32" s="232">
        <v>5714473.485696904</v>
      </c>
      <c r="G32" s="228">
        <v>33962.55216674216</v>
      </c>
      <c r="H32" s="232">
        <v>2413631.163</v>
      </c>
      <c r="I32" s="228">
        <v>3840813.756192862</v>
      </c>
      <c r="J32" s="230" t="s">
        <v>343</v>
      </c>
      <c r="K32" s="228">
        <v>23366</v>
      </c>
      <c r="L32" s="232">
        <v>1201241</v>
      </c>
      <c r="M32" s="233">
        <v>305208.3487436683</v>
      </c>
      <c r="N32" s="232">
        <v>1285977</v>
      </c>
      <c r="O32" s="228">
        <v>38952.52515945327</v>
      </c>
      <c r="P32" s="232">
        <v>292198.746</v>
      </c>
      <c r="Q32" s="228">
        <v>690057.2536972348</v>
      </c>
      <c r="R32" s="232">
        <v>1193005</v>
      </c>
      <c r="S32" s="228">
        <v>11508859.394696904</v>
      </c>
      <c r="T32" s="232">
        <v>12100526.394696904</v>
      </c>
      <c r="U32" s="228">
        <v>591667</v>
      </c>
      <c r="V32" s="230" t="s">
        <v>343</v>
      </c>
      <c r="W32" s="237" t="s">
        <v>35</v>
      </c>
      <c r="X32" s="236" t="s">
        <v>217</v>
      </c>
    </row>
    <row r="33" spans="1:24" ht="28.5" customHeight="1">
      <c r="A33" s="226" t="s">
        <v>36</v>
      </c>
      <c r="B33" s="227" t="s">
        <v>11</v>
      </c>
      <c r="C33" s="228">
        <v>4148006</v>
      </c>
      <c r="D33" s="229" t="s">
        <v>343</v>
      </c>
      <c r="E33" s="231" t="s">
        <v>343</v>
      </c>
      <c r="F33" s="230" t="s">
        <v>343</v>
      </c>
      <c r="G33" s="231" t="s">
        <v>343</v>
      </c>
      <c r="H33" s="230" t="s">
        <v>343</v>
      </c>
      <c r="I33" s="231" t="s">
        <v>343</v>
      </c>
      <c r="J33" s="230" t="s">
        <v>343</v>
      </c>
      <c r="K33" s="231" t="s">
        <v>343</v>
      </c>
      <c r="L33" s="230" t="s">
        <v>343</v>
      </c>
      <c r="M33" s="238" t="s">
        <v>343</v>
      </c>
      <c r="N33" s="230" t="s">
        <v>343</v>
      </c>
      <c r="O33" s="231" t="s">
        <v>343</v>
      </c>
      <c r="P33" s="232">
        <v>4148006</v>
      </c>
      <c r="Q33" s="231" t="s">
        <v>343</v>
      </c>
      <c r="R33" s="230" t="s">
        <v>343</v>
      </c>
      <c r="S33" s="228">
        <v>4148006</v>
      </c>
      <c r="T33" s="232">
        <v>4148006</v>
      </c>
      <c r="U33" s="231" t="s">
        <v>343</v>
      </c>
      <c r="V33" s="230" t="s">
        <v>343</v>
      </c>
      <c r="W33" s="237" t="s">
        <v>36</v>
      </c>
      <c r="X33" s="236" t="s">
        <v>218</v>
      </c>
    </row>
    <row r="34" spans="1:24" ht="28.5" customHeight="1">
      <c r="A34" s="226" t="s">
        <v>37</v>
      </c>
      <c r="B34" s="227" t="s">
        <v>53</v>
      </c>
      <c r="C34" s="228">
        <v>544973</v>
      </c>
      <c r="D34" s="229" t="s">
        <v>343</v>
      </c>
      <c r="E34" s="231" t="s">
        <v>343</v>
      </c>
      <c r="F34" s="230" t="s">
        <v>343</v>
      </c>
      <c r="G34" s="231" t="s">
        <v>343</v>
      </c>
      <c r="H34" s="230" t="s">
        <v>343</v>
      </c>
      <c r="I34" s="231" t="s">
        <v>343</v>
      </c>
      <c r="J34" s="230" t="s">
        <v>343</v>
      </c>
      <c r="K34" s="231" t="s">
        <v>343</v>
      </c>
      <c r="L34" s="230" t="s">
        <v>343</v>
      </c>
      <c r="M34" s="238" t="s">
        <v>343</v>
      </c>
      <c r="N34" s="230" t="s">
        <v>343</v>
      </c>
      <c r="O34" s="231" t="s">
        <v>343</v>
      </c>
      <c r="P34" s="232">
        <v>544973</v>
      </c>
      <c r="Q34" s="231" t="s">
        <v>343</v>
      </c>
      <c r="R34" s="230" t="s">
        <v>343</v>
      </c>
      <c r="S34" s="228">
        <v>544973</v>
      </c>
      <c r="T34" s="232">
        <v>544973</v>
      </c>
      <c r="U34" s="231" t="s">
        <v>343</v>
      </c>
      <c r="V34" s="230" t="s">
        <v>343</v>
      </c>
      <c r="W34" s="237" t="s">
        <v>37</v>
      </c>
      <c r="X34" s="236" t="s">
        <v>219</v>
      </c>
    </row>
    <row r="35" spans="1:24" ht="28.5" customHeight="1">
      <c r="A35" s="226" t="s">
        <v>38</v>
      </c>
      <c r="B35" s="227" t="s">
        <v>92</v>
      </c>
      <c r="C35" s="228">
        <v>2357178.2115929276</v>
      </c>
      <c r="D35" s="239">
        <v>317012.7653391923</v>
      </c>
      <c r="E35" s="228">
        <v>5686625.558436464</v>
      </c>
      <c r="F35" s="232">
        <v>7196827.121426997</v>
      </c>
      <c r="G35" s="228">
        <v>165002.384</v>
      </c>
      <c r="H35" s="232">
        <v>377337.727</v>
      </c>
      <c r="I35" s="231" t="s">
        <v>343</v>
      </c>
      <c r="J35" s="230" t="s">
        <v>343</v>
      </c>
      <c r="K35" s="231" t="s">
        <v>343</v>
      </c>
      <c r="L35" s="230" t="s">
        <v>343</v>
      </c>
      <c r="M35" s="238" t="s">
        <v>343</v>
      </c>
      <c r="N35" s="230" t="s">
        <v>343</v>
      </c>
      <c r="O35" s="231" t="s">
        <v>343</v>
      </c>
      <c r="P35" s="230" t="s">
        <v>343</v>
      </c>
      <c r="Q35" s="231" t="s">
        <v>343</v>
      </c>
      <c r="R35" s="230" t="s">
        <v>343</v>
      </c>
      <c r="S35" s="228">
        <v>8208806.154029391</v>
      </c>
      <c r="T35" s="232">
        <v>7891177.613766189</v>
      </c>
      <c r="U35" s="228">
        <v>760886.0716951971</v>
      </c>
      <c r="V35" s="232">
        <v>1078514.6119583999</v>
      </c>
      <c r="W35" s="237" t="s">
        <v>38</v>
      </c>
      <c r="X35" s="236" t="s">
        <v>220</v>
      </c>
    </row>
    <row r="36" spans="1:24" ht="28.5" customHeight="1">
      <c r="A36" s="226" t="s">
        <v>42</v>
      </c>
      <c r="B36" s="227" t="s">
        <v>60</v>
      </c>
      <c r="C36" s="228">
        <v>1445399.6110325824</v>
      </c>
      <c r="D36" s="229" t="s">
        <v>343</v>
      </c>
      <c r="E36" s="228">
        <v>1195923.3889674176</v>
      </c>
      <c r="F36" s="230" t="s">
        <v>343</v>
      </c>
      <c r="G36" s="228">
        <v>4828</v>
      </c>
      <c r="H36" s="230" t="s">
        <v>343</v>
      </c>
      <c r="I36" s="231" t="s">
        <v>343</v>
      </c>
      <c r="J36" s="230" t="s">
        <v>343</v>
      </c>
      <c r="K36" s="231" t="s">
        <v>343</v>
      </c>
      <c r="L36" s="230" t="s">
        <v>343</v>
      </c>
      <c r="M36" s="233">
        <v>75956</v>
      </c>
      <c r="N36" s="230" t="s">
        <v>343</v>
      </c>
      <c r="O36" s="231" t="s">
        <v>343</v>
      </c>
      <c r="P36" s="230" t="s">
        <v>343</v>
      </c>
      <c r="Q36" s="228">
        <v>36389</v>
      </c>
      <c r="R36" s="230" t="s">
        <v>343</v>
      </c>
      <c r="S36" s="228">
        <v>2758496</v>
      </c>
      <c r="T36" s="230" t="s">
        <v>343</v>
      </c>
      <c r="U36" s="231" t="s">
        <v>343</v>
      </c>
      <c r="V36" s="232">
        <v>2758496</v>
      </c>
      <c r="W36" s="237" t="s">
        <v>42</v>
      </c>
      <c r="X36" s="236" t="s">
        <v>221</v>
      </c>
    </row>
    <row r="37" spans="1:24" ht="28.5" customHeight="1">
      <c r="A37" s="226" t="s">
        <v>43</v>
      </c>
      <c r="B37" s="240" t="s">
        <v>56</v>
      </c>
      <c r="C37" s="228">
        <v>1747377.701128587</v>
      </c>
      <c r="D37" s="229" t="s">
        <v>343</v>
      </c>
      <c r="E37" s="228">
        <v>103114.20887141328</v>
      </c>
      <c r="F37" s="232">
        <v>297177</v>
      </c>
      <c r="G37" s="228">
        <v>300</v>
      </c>
      <c r="H37" s="230" t="s">
        <v>343</v>
      </c>
      <c r="I37" s="231" t="s">
        <v>343</v>
      </c>
      <c r="J37" s="230" t="s">
        <v>343</v>
      </c>
      <c r="K37" s="231" t="s">
        <v>343</v>
      </c>
      <c r="L37" s="230" t="s">
        <v>343</v>
      </c>
      <c r="M37" s="233">
        <v>372381</v>
      </c>
      <c r="N37" s="232">
        <v>13361</v>
      </c>
      <c r="O37" s="228">
        <v>1232361.1634175137</v>
      </c>
      <c r="P37" s="230" t="s">
        <v>343</v>
      </c>
      <c r="Q37" s="228">
        <v>215058</v>
      </c>
      <c r="R37" s="232">
        <v>114811</v>
      </c>
      <c r="S37" s="228">
        <v>3670592.0734175136</v>
      </c>
      <c r="T37" s="232">
        <v>425349</v>
      </c>
      <c r="U37" s="228">
        <v>333180</v>
      </c>
      <c r="V37" s="232">
        <v>3578423.0734175136</v>
      </c>
      <c r="W37" s="237" t="s">
        <v>43</v>
      </c>
      <c r="X37" s="236" t="s">
        <v>222</v>
      </c>
    </row>
    <row r="38" spans="1:24" ht="28.5" customHeight="1">
      <c r="A38" s="226" t="s">
        <v>55</v>
      </c>
      <c r="B38" s="240" t="s">
        <v>61</v>
      </c>
      <c r="C38" s="231" t="s">
        <v>343</v>
      </c>
      <c r="D38" s="229" t="s">
        <v>343</v>
      </c>
      <c r="E38" s="231" t="s">
        <v>343</v>
      </c>
      <c r="F38" s="230" t="s">
        <v>343</v>
      </c>
      <c r="G38" s="231" t="s">
        <v>343</v>
      </c>
      <c r="H38" s="230" t="s">
        <v>343</v>
      </c>
      <c r="I38" s="231" t="s">
        <v>343</v>
      </c>
      <c r="J38" s="230" t="s">
        <v>343</v>
      </c>
      <c r="K38" s="228">
        <v>7178304</v>
      </c>
      <c r="L38" s="230" t="s">
        <v>343</v>
      </c>
      <c r="M38" s="238" t="s">
        <v>343</v>
      </c>
      <c r="N38" s="230" t="s">
        <v>343</v>
      </c>
      <c r="O38" s="231" t="s">
        <v>343</v>
      </c>
      <c r="P38" s="230" t="s">
        <v>343</v>
      </c>
      <c r="Q38" s="231" t="s">
        <v>343</v>
      </c>
      <c r="R38" s="230" t="s">
        <v>343</v>
      </c>
      <c r="S38" s="228">
        <v>7178304</v>
      </c>
      <c r="T38" s="230" t="s">
        <v>343</v>
      </c>
      <c r="U38" s="231" t="s">
        <v>343</v>
      </c>
      <c r="V38" s="232">
        <v>7178304</v>
      </c>
      <c r="W38" s="237" t="s">
        <v>55</v>
      </c>
      <c r="X38" s="236" t="s">
        <v>223</v>
      </c>
    </row>
    <row r="39" spans="1:24" s="15" customFormat="1" ht="28.5" customHeight="1">
      <c r="A39" s="226" t="s">
        <v>57</v>
      </c>
      <c r="B39" s="227" t="s">
        <v>224</v>
      </c>
      <c r="C39" s="228">
        <v>898917.9263979454</v>
      </c>
      <c r="D39" s="229" t="s">
        <v>343</v>
      </c>
      <c r="E39" s="231" t="s">
        <v>343</v>
      </c>
      <c r="F39" s="232">
        <v>707098.8415712377</v>
      </c>
      <c r="G39" s="231" t="s">
        <v>343</v>
      </c>
      <c r="H39" s="232">
        <v>149071.34799999997</v>
      </c>
      <c r="I39" s="231" t="s">
        <v>343</v>
      </c>
      <c r="J39" s="232">
        <v>152002.39931586199</v>
      </c>
      <c r="K39" s="228">
        <v>55608.74198367167</v>
      </c>
      <c r="L39" s="230" t="s">
        <v>343</v>
      </c>
      <c r="M39" s="233">
        <v>1120563</v>
      </c>
      <c r="N39" s="230" t="s">
        <v>343</v>
      </c>
      <c r="O39" s="231" t="s">
        <v>343</v>
      </c>
      <c r="P39" s="232">
        <v>648736.1624175131</v>
      </c>
      <c r="Q39" s="231" t="s">
        <v>343</v>
      </c>
      <c r="R39" s="232">
        <v>395347.77715129196</v>
      </c>
      <c r="S39" s="228">
        <v>2075089.668381617</v>
      </c>
      <c r="T39" s="232">
        <v>2052256.5284559047</v>
      </c>
      <c r="U39" s="231" t="s">
        <v>343</v>
      </c>
      <c r="V39" s="232">
        <v>22833.139925712327</v>
      </c>
      <c r="W39" s="237" t="s">
        <v>57</v>
      </c>
      <c r="X39" s="236" t="s">
        <v>225</v>
      </c>
    </row>
    <row r="40" spans="1:24" s="52" customFormat="1" ht="28.5" customHeight="1" thickBot="1">
      <c r="A40" s="241" t="s">
        <v>54</v>
      </c>
      <c r="B40" s="242"/>
      <c r="C40" s="243">
        <v>40977845.681029364</v>
      </c>
      <c r="D40" s="244">
        <v>9052466.728297345</v>
      </c>
      <c r="E40" s="243">
        <v>14712514.004212674</v>
      </c>
      <c r="F40" s="245">
        <v>32263027.647664625</v>
      </c>
      <c r="G40" s="243">
        <v>411157.8307927912</v>
      </c>
      <c r="H40" s="245">
        <v>4252916.238</v>
      </c>
      <c r="I40" s="243">
        <v>5967335.981285967</v>
      </c>
      <c r="J40" s="245">
        <v>4798123.905315862</v>
      </c>
      <c r="K40" s="243">
        <v>8065169.741983672</v>
      </c>
      <c r="L40" s="245">
        <v>8070301</v>
      </c>
      <c r="M40" s="246">
        <v>27901891.31107312</v>
      </c>
      <c r="N40" s="245">
        <v>27101613.803</v>
      </c>
      <c r="O40" s="243">
        <v>5164545.87367652</v>
      </c>
      <c r="P40" s="245">
        <v>5794760.908417514</v>
      </c>
      <c r="Q40" s="243">
        <v>7116088.071993439</v>
      </c>
      <c r="R40" s="245">
        <v>8486930.47685</v>
      </c>
      <c r="S40" s="243">
        <v>110316548.49604754</v>
      </c>
      <c r="T40" s="245">
        <v>99820140.70754535</v>
      </c>
      <c r="U40" s="243">
        <v>6449912.071695197</v>
      </c>
      <c r="V40" s="245">
        <v>16946319.860197395</v>
      </c>
      <c r="W40" s="247"/>
      <c r="X40" s="248" t="s">
        <v>140</v>
      </c>
    </row>
    <row r="41" ht="15" customHeight="1" thickTop="1">
      <c r="K41" s="15"/>
    </row>
  </sheetData>
  <sheetProtection/>
  <mergeCells count="13">
    <mergeCell ref="K7:R7"/>
    <mergeCell ref="K8:R8"/>
    <mergeCell ref="E7:H7"/>
    <mergeCell ref="G9:H9"/>
    <mergeCell ref="M9:N9"/>
    <mergeCell ref="O9:P9"/>
    <mergeCell ref="O10:P10"/>
    <mergeCell ref="W10:X10"/>
    <mergeCell ref="E8:H8"/>
    <mergeCell ref="S10:T10"/>
    <mergeCell ref="I10:J10"/>
    <mergeCell ref="M10:N10"/>
    <mergeCell ref="U10:V10"/>
  </mergeCells>
  <printOptions horizontalCentered="1"/>
  <pageMargins left="0.3937007874015748" right="0.3937007874015748" top="0.7874015748031497" bottom="0.5905511811023623" header="0.5905511811023623" footer="0.984251968503937"/>
  <pageSetup horizontalDpi="600" verticalDpi="600" orientation="portrait" paperSize="9" scale="60" r:id="rId1"/>
  <colBreaks count="1" manualBreakCount="1">
    <brk id="12" max="37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X41"/>
  <sheetViews>
    <sheetView showGridLines="0" tabSelected="1" zoomScale="60" zoomScaleNormal="60" zoomScaleSheetLayoutView="49" zoomScalePageLayoutView="0" workbookViewId="0" topLeftCell="A1">
      <selection activeCell="F20" sqref="F20"/>
    </sheetView>
  </sheetViews>
  <sheetFormatPr defaultColWidth="9" defaultRowHeight="15"/>
  <cols>
    <col min="1" max="1" width="3.09765625" style="12" customWidth="1"/>
    <col min="2" max="2" width="22.19921875" style="11" customWidth="1"/>
    <col min="3" max="6" width="11.796875" style="2" bestFit="1" customWidth="1"/>
    <col min="7" max="10" width="10.19921875" style="2" customWidth="1"/>
    <col min="11" max="11" width="10.59765625" style="2" bestFit="1" customWidth="1"/>
    <col min="12" max="12" width="10.8984375" style="2" customWidth="1"/>
    <col min="13" max="13" width="10.796875" style="15" customWidth="1"/>
    <col min="14" max="14" width="11.19921875" style="15" customWidth="1"/>
    <col min="15" max="15" width="10.8984375" style="15" customWidth="1"/>
    <col min="16" max="16" width="10.796875" style="15" customWidth="1"/>
    <col min="17" max="18" width="10.59765625" style="15" bestFit="1" customWidth="1"/>
    <col min="19" max="20" width="12" style="2" customWidth="1"/>
    <col min="21" max="21" width="10.8984375" style="2" customWidth="1"/>
    <col min="22" max="22" width="11.09765625" style="2" customWidth="1"/>
    <col min="23" max="23" width="3.3984375" style="36" customWidth="1"/>
    <col min="24" max="24" width="30.3984375" style="2" customWidth="1"/>
    <col min="25" max="16384" width="9" style="2" customWidth="1"/>
  </cols>
  <sheetData>
    <row r="1" spans="1:24" ht="33" customHeight="1">
      <c r="A1" s="152"/>
      <c r="B1" s="153"/>
      <c r="C1" s="153"/>
      <c r="D1" s="153"/>
      <c r="E1" s="153"/>
      <c r="F1" s="153"/>
      <c r="G1" s="153"/>
      <c r="H1" s="153"/>
      <c r="I1" s="153"/>
      <c r="J1" s="154"/>
      <c r="K1" s="154"/>
      <c r="L1" s="155"/>
      <c r="M1" s="156"/>
      <c r="N1" s="157"/>
      <c r="O1" s="157"/>
      <c r="P1" s="157"/>
      <c r="Q1" s="157"/>
      <c r="R1" s="157"/>
      <c r="S1" s="153"/>
      <c r="T1" s="153"/>
      <c r="U1" s="153"/>
      <c r="V1" s="153"/>
      <c r="W1" s="158"/>
      <c r="X1" s="153"/>
    </row>
    <row r="2" spans="1:24" s="25" customFormat="1" ht="33" customHeight="1">
      <c r="A2" s="159"/>
      <c r="B2" s="157"/>
      <c r="C2" s="157"/>
      <c r="D2" s="157"/>
      <c r="E2" s="157"/>
      <c r="F2" s="157"/>
      <c r="G2" s="157"/>
      <c r="H2" s="157"/>
      <c r="I2" s="157"/>
      <c r="J2" s="159"/>
      <c r="K2" s="159"/>
      <c r="L2" s="160"/>
      <c r="M2" s="161"/>
      <c r="N2" s="157"/>
      <c r="O2" s="157"/>
      <c r="P2" s="157"/>
      <c r="Q2" s="157"/>
      <c r="R2" s="157"/>
      <c r="S2" s="157"/>
      <c r="T2" s="157"/>
      <c r="U2" s="157"/>
      <c r="V2" s="157"/>
      <c r="W2" s="162"/>
      <c r="X2" s="157"/>
    </row>
    <row r="3" spans="1:24" s="42" customFormat="1" ht="33" customHeight="1">
      <c r="A3" s="163"/>
      <c r="B3" s="164"/>
      <c r="C3" s="164"/>
      <c r="D3" s="164"/>
      <c r="E3" s="164"/>
      <c r="F3" s="164"/>
      <c r="G3" s="164"/>
      <c r="H3" s="164"/>
      <c r="I3" s="164"/>
      <c r="J3" s="163"/>
      <c r="K3" s="163"/>
      <c r="L3" s="165" t="s">
        <v>228</v>
      </c>
      <c r="M3" s="166" t="s">
        <v>190</v>
      </c>
      <c r="N3" s="167"/>
      <c r="O3" s="167"/>
      <c r="P3" s="167"/>
      <c r="Q3" s="167"/>
      <c r="R3" s="167"/>
      <c r="S3" s="164"/>
      <c r="T3" s="164"/>
      <c r="U3" s="164"/>
      <c r="V3" s="164"/>
      <c r="W3" s="168"/>
      <c r="X3" s="164"/>
    </row>
    <row r="4" spans="1:24" ht="33" customHeight="1">
      <c r="A4" s="152"/>
      <c r="B4" s="169"/>
      <c r="C4" s="169"/>
      <c r="D4" s="169"/>
      <c r="E4" s="169"/>
      <c r="F4" s="169"/>
      <c r="G4" s="169"/>
      <c r="H4" s="169"/>
      <c r="I4" s="170"/>
      <c r="J4" s="171"/>
      <c r="K4" s="171"/>
      <c r="L4" s="170" t="s">
        <v>73</v>
      </c>
      <c r="M4" s="172" t="s">
        <v>229</v>
      </c>
      <c r="N4" s="169"/>
      <c r="O4" s="169"/>
      <c r="P4" s="169"/>
      <c r="Q4" s="169"/>
      <c r="R4" s="169"/>
      <c r="S4" s="169"/>
      <c r="T4" s="169"/>
      <c r="U4" s="169"/>
      <c r="V4" s="169"/>
      <c r="W4" s="162"/>
      <c r="X4" s="169"/>
    </row>
    <row r="5" spans="1:24" ht="22.5" customHeight="1">
      <c r="A5" s="173"/>
      <c r="B5" s="174"/>
      <c r="C5" s="175"/>
      <c r="D5" s="175"/>
      <c r="E5" s="175"/>
      <c r="F5" s="175"/>
      <c r="G5" s="175"/>
      <c r="H5" s="175"/>
      <c r="I5" s="175"/>
      <c r="J5" s="154"/>
      <c r="K5" s="176"/>
      <c r="L5" s="176"/>
      <c r="M5" s="177"/>
      <c r="N5" s="178"/>
      <c r="O5" s="178"/>
      <c r="P5" s="178"/>
      <c r="Q5" s="178"/>
      <c r="R5" s="178"/>
      <c r="S5" s="175"/>
      <c r="T5" s="179"/>
      <c r="U5" s="175"/>
      <c r="V5" s="179"/>
      <c r="W5" s="180"/>
      <c r="X5" s="181" t="s">
        <v>0</v>
      </c>
    </row>
    <row r="6" spans="1:24" ht="22.5" customHeight="1" thickBot="1">
      <c r="A6" s="182"/>
      <c r="B6" s="174"/>
      <c r="C6" s="175"/>
      <c r="D6" s="175"/>
      <c r="E6" s="175"/>
      <c r="F6" s="175"/>
      <c r="G6" s="175"/>
      <c r="H6" s="178"/>
      <c r="I6" s="175"/>
      <c r="J6" s="175"/>
      <c r="K6" s="175"/>
      <c r="L6" s="175"/>
      <c r="M6" s="178"/>
      <c r="N6" s="178"/>
      <c r="O6" s="178"/>
      <c r="P6" s="178"/>
      <c r="Q6" s="178"/>
      <c r="R6" s="178"/>
      <c r="S6" s="175"/>
      <c r="T6" s="183"/>
      <c r="U6" s="175"/>
      <c r="V6" s="183"/>
      <c r="W6" s="180"/>
      <c r="X6" s="184" t="s">
        <v>70</v>
      </c>
    </row>
    <row r="7" spans="1:24" s="77" customFormat="1" ht="21" customHeight="1" thickTop="1">
      <c r="A7" s="185"/>
      <c r="B7" s="186"/>
      <c r="C7" s="187" t="s">
        <v>23</v>
      </c>
      <c r="D7" s="188"/>
      <c r="E7" s="266" t="s">
        <v>192</v>
      </c>
      <c r="F7" s="267"/>
      <c r="G7" s="267"/>
      <c r="H7" s="268"/>
      <c r="I7" s="187"/>
      <c r="J7" s="188"/>
      <c r="K7" s="266" t="s">
        <v>193</v>
      </c>
      <c r="L7" s="267"/>
      <c r="M7" s="267"/>
      <c r="N7" s="267"/>
      <c r="O7" s="267"/>
      <c r="P7" s="267"/>
      <c r="Q7" s="267"/>
      <c r="R7" s="268"/>
      <c r="S7" s="187"/>
      <c r="T7" s="188"/>
      <c r="U7" s="189"/>
      <c r="V7" s="188"/>
      <c r="W7" s="190"/>
      <c r="X7" s="191"/>
    </row>
    <row r="8" spans="1:24" s="86" customFormat="1" ht="22.5" customHeight="1" thickBot="1">
      <c r="A8" s="192"/>
      <c r="B8" s="193"/>
      <c r="C8" s="194" t="s">
        <v>24</v>
      </c>
      <c r="D8" s="195"/>
      <c r="E8" s="269" t="s">
        <v>25</v>
      </c>
      <c r="F8" s="270"/>
      <c r="G8" s="270"/>
      <c r="H8" s="271"/>
      <c r="I8" s="196" t="s">
        <v>65</v>
      </c>
      <c r="J8" s="197"/>
      <c r="K8" s="269" t="s">
        <v>83</v>
      </c>
      <c r="L8" s="270"/>
      <c r="M8" s="270"/>
      <c r="N8" s="270"/>
      <c r="O8" s="270"/>
      <c r="P8" s="270"/>
      <c r="Q8" s="270"/>
      <c r="R8" s="271"/>
      <c r="S8" s="198" t="s">
        <v>84</v>
      </c>
      <c r="T8" s="197"/>
      <c r="U8" s="199" t="s">
        <v>85</v>
      </c>
      <c r="V8" s="197"/>
      <c r="W8" s="200"/>
      <c r="X8" s="201"/>
    </row>
    <row r="9" spans="1:24" s="92" customFormat="1" ht="18.75" customHeight="1">
      <c r="A9" s="192"/>
      <c r="B9" s="193"/>
      <c r="C9" s="194" t="s">
        <v>75</v>
      </c>
      <c r="D9" s="195"/>
      <c r="E9" s="196" t="s">
        <v>89</v>
      </c>
      <c r="F9" s="202"/>
      <c r="G9" s="272" t="s">
        <v>90</v>
      </c>
      <c r="H9" s="273"/>
      <c r="I9" s="194"/>
      <c r="J9" s="203"/>
      <c r="K9" s="204" t="s">
        <v>91</v>
      </c>
      <c r="L9" s="202"/>
      <c r="M9" s="274" t="s">
        <v>312</v>
      </c>
      <c r="N9" s="275"/>
      <c r="O9" s="276" t="s">
        <v>44</v>
      </c>
      <c r="P9" s="275"/>
      <c r="Q9" s="205" t="s">
        <v>323</v>
      </c>
      <c r="R9" s="195"/>
      <c r="S9" s="198" t="s">
        <v>66</v>
      </c>
      <c r="T9" s="203"/>
      <c r="U9" s="199" t="s">
        <v>86</v>
      </c>
      <c r="V9" s="203"/>
      <c r="W9" s="206"/>
      <c r="X9" s="207"/>
    </row>
    <row r="10" spans="1:24" s="86" customFormat="1" ht="33.75" customHeight="1" thickBot="1">
      <c r="A10" s="208" t="s">
        <v>39</v>
      </c>
      <c r="B10" s="203"/>
      <c r="C10" s="209" t="s">
        <v>76</v>
      </c>
      <c r="D10" s="210"/>
      <c r="E10" s="209" t="s">
        <v>344</v>
      </c>
      <c r="F10" s="210"/>
      <c r="G10" s="211" t="s">
        <v>77</v>
      </c>
      <c r="H10" s="210"/>
      <c r="I10" s="281" t="s">
        <v>67</v>
      </c>
      <c r="J10" s="282"/>
      <c r="K10" s="209" t="s">
        <v>68</v>
      </c>
      <c r="L10" s="210"/>
      <c r="M10" s="283" t="s">
        <v>313</v>
      </c>
      <c r="N10" s="278"/>
      <c r="O10" s="277" t="s">
        <v>78</v>
      </c>
      <c r="P10" s="278"/>
      <c r="Q10" s="212" t="s">
        <v>79</v>
      </c>
      <c r="R10" s="210"/>
      <c r="S10" s="269" t="s">
        <v>80</v>
      </c>
      <c r="T10" s="271"/>
      <c r="U10" s="270" t="s">
        <v>81</v>
      </c>
      <c r="V10" s="271"/>
      <c r="W10" s="279" t="s">
        <v>26</v>
      </c>
      <c r="X10" s="280"/>
    </row>
    <row r="11" spans="1:24" s="92" customFormat="1" ht="21.75" customHeight="1">
      <c r="A11" s="213"/>
      <c r="B11" s="203"/>
      <c r="C11" s="214" t="s">
        <v>87</v>
      </c>
      <c r="D11" s="215" t="s">
        <v>88</v>
      </c>
      <c r="E11" s="214" t="s">
        <v>87</v>
      </c>
      <c r="F11" s="216" t="s">
        <v>88</v>
      </c>
      <c r="G11" s="214" t="s">
        <v>87</v>
      </c>
      <c r="H11" s="216" t="s">
        <v>88</v>
      </c>
      <c r="I11" s="214" t="s">
        <v>87</v>
      </c>
      <c r="J11" s="216" t="s">
        <v>88</v>
      </c>
      <c r="K11" s="214" t="s">
        <v>87</v>
      </c>
      <c r="L11" s="216" t="s">
        <v>88</v>
      </c>
      <c r="M11" s="217" t="s">
        <v>87</v>
      </c>
      <c r="N11" s="216" t="s">
        <v>88</v>
      </c>
      <c r="O11" s="214" t="s">
        <v>87</v>
      </c>
      <c r="P11" s="216" t="s">
        <v>88</v>
      </c>
      <c r="Q11" s="214" t="s">
        <v>87</v>
      </c>
      <c r="R11" s="216" t="s">
        <v>88</v>
      </c>
      <c r="S11" s="214" t="s">
        <v>87</v>
      </c>
      <c r="T11" s="216" t="s">
        <v>88</v>
      </c>
      <c r="U11" s="214" t="s">
        <v>87</v>
      </c>
      <c r="V11" s="216" t="s">
        <v>88</v>
      </c>
      <c r="W11" s="206"/>
      <c r="X11" s="207"/>
    </row>
    <row r="12" spans="1:24" s="108" customFormat="1" ht="36.75" customHeight="1" thickBot="1">
      <c r="A12" s="218"/>
      <c r="B12" s="219"/>
      <c r="C12" s="220" t="s">
        <v>41</v>
      </c>
      <c r="D12" s="221" t="s">
        <v>40</v>
      </c>
      <c r="E12" s="220" t="s">
        <v>41</v>
      </c>
      <c r="F12" s="222" t="s">
        <v>40</v>
      </c>
      <c r="G12" s="220" t="s">
        <v>41</v>
      </c>
      <c r="H12" s="222" t="s">
        <v>40</v>
      </c>
      <c r="I12" s="220" t="s">
        <v>41</v>
      </c>
      <c r="J12" s="222" t="s">
        <v>40</v>
      </c>
      <c r="K12" s="220" t="s">
        <v>41</v>
      </c>
      <c r="L12" s="222" t="s">
        <v>40</v>
      </c>
      <c r="M12" s="223" t="s">
        <v>41</v>
      </c>
      <c r="N12" s="222" t="s">
        <v>40</v>
      </c>
      <c r="O12" s="220" t="s">
        <v>41</v>
      </c>
      <c r="P12" s="222" t="s">
        <v>40</v>
      </c>
      <c r="Q12" s="220" t="s">
        <v>41</v>
      </c>
      <c r="R12" s="222" t="s">
        <v>40</v>
      </c>
      <c r="S12" s="220" t="s">
        <v>41</v>
      </c>
      <c r="T12" s="222" t="s">
        <v>40</v>
      </c>
      <c r="U12" s="220" t="s">
        <v>41</v>
      </c>
      <c r="V12" s="222" t="s">
        <v>40</v>
      </c>
      <c r="W12" s="224"/>
      <c r="X12" s="225"/>
    </row>
    <row r="13" spans="1:24" ht="28.5" customHeight="1" thickTop="1">
      <c r="A13" s="226" t="s">
        <v>4</v>
      </c>
      <c r="B13" s="227" t="s">
        <v>10</v>
      </c>
      <c r="C13" s="228">
        <v>463182.36317128537</v>
      </c>
      <c r="D13" s="229" t="s">
        <v>343</v>
      </c>
      <c r="E13" s="228">
        <v>201221.81299632325</v>
      </c>
      <c r="F13" s="230" t="s">
        <v>343</v>
      </c>
      <c r="G13" s="228">
        <v>676.8</v>
      </c>
      <c r="H13" s="230" t="s">
        <v>343</v>
      </c>
      <c r="I13" s="228">
        <v>78.75583239127172</v>
      </c>
      <c r="J13" s="230" t="s">
        <v>343</v>
      </c>
      <c r="K13" s="231" t="s">
        <v>343</v>
      </c>
      <c r="L13" s="232">
        <v>856741</v>
      </c>
      <c r="M13" s="233">
        <v>186893</v>
      </c>
      <c r="N13" s="230" t="s">
        <v>343</v>
      </c>
      <c r="O13" s="228">
        <v>1510.268</v>
      </c>
      <c r="P13" s="230" t="s">
        <v>343</v>
      </c>
      <c r="Q13" s="228">
        <v>3178</v>
      </c>
      <c r="R13" s="230" t="s">
        <v>343</v>
      </c>
      <c r="S13" s="228">
        <v>856741</v>
      </c>
      <c r="T13" s="234">
        <v>856741</v>
      </c>
      <c r="U13" s="231" t="s">
        <v>343</v>
      </c>
      <c r="V13" s="230" t="s">
        <v>343</v>
      </c>
      <c r="W13" s="235" t="s">
        <v>4</v>
      </c>
      <c r="X13" s="236" t="s">
        <v>194</v>
      </c>
    </row>
    <row r="14" spans="1:24" ht="28.5" customHeight="1">
      <c r="A14" s="226" t="s">
        <v>5</v>
      </c>
      <c r="B14" s="227" t="s">
        <v>195</v>
      </c>
      <c r="C14" s="228">
        <v>6312257.044033591</v>
      </c>
      <c r="D14" s="229" t="s">
        <v>343</v>
      </c>
      <c r="E14" s="228">
        <v>1379074.5549664092</v>
      </c>
      <c r="F14" s="230" t="s">
        <v>343</v>
      </c>
      <c r="G14" s="228">
        <v>14251.039</v>
      </c>
      <c r="H14" s="230" t="s">
        <v>343</v>
      </c>
      <c r="I14" s="231" t="s">
        <v>343</v>
      </c>
      <c r="J14" s="230" t="s">
        <v>343</v>
      </c>
      <c r="K14" s="231" t="s">
        <v>343</v>
      </c>
      <c r="L14" s="230" t="s">
        <v>343</v>
      </c>
      <c r="M14" s="233">
        <v>38298</v>
      </c>
      <c r="N14" s="232">
        <v>8198778</v>
      </c>
      <c r="O14" s="228">
        <v>66224.362</v>
      </c>
      <c r="P14" s="230" t="s">
        <v>343</v>
      </c>
      <c r="Q14" s="228">
        <v>212509</v>
      </c>
      <c r="R14" s="230" t="s">
        <v>343</v>
      </c>
      <c r="S14" s="228">
        <v>8022613.999999999</v>
      </c>
      <c r="T14" s="232">
        <v>8198778</v>
      </c>
      <c r="U14" s="228">
        <v>176164</v>
      </c>
      <c r="V14" s="230" t="s">
        <v>343</v>
      </c>
      <c r="W14" s="237" t="s">
        <v>5</v>
      </c>
      <c r="X14" s="236" t="s">
        <v>196</v>
      </c>
    </row>
    <row r="15" spans="1:24" ht="28.5" customHeight="1">
      <c r="A15" s="226" t="s">
        <v>6</v>
      </c>
      <c r="B15" s="227" t="s">
        <v>197</v>
      </c>
      <c r="C15" s="228">
        <v>11066573.971235177</v>
      </c>
      <c r="D15" s="229" t="s">
        <v>343</v>
      </c>
      <c r="E15" s="228">
        <v>1134101.112764825</v>
      </c>
      <c r="F15" s="230" t="s">
        <v>343</v>
      </c>
      <c r="G15" s="228">
        <v>119920.305</v>
      </c>
      <c r="H15" s="230" t="s">
        <v>343</v>
      </c>
      <c r="I15" s="231" t="s">
        <v>343</v>
      </c>
      <c r="J15" s="230" t="s">
        <v>343</v>
      </c>
      <c r="K15" s="231" t="s">
        <v>343</v>
      </c>
      <c r="L15" s="230" t="s">
        <v>343</v>
      </c>
      <c r="M15" s="233">
        <v>892975</v>
      </c>
      <c r="N15" s="232">
        <v>15968097</v>
      </c>
      <c r="O15" s="228">
        <v>860693.611</v>
      </c>
      <c r="P15" s="230" t="s">
        <v>343</v>
      </c>
      <c r="Q15" s="228">
        <v>595581</v>
      </c>
      <c r="R15" s="230" t="s">
        <v>343</v>
      </c>
      <c r="S15" s="228">
        <v>14669845.000000002</v>
      </c>
      <c r="T15" s="232">
        <v>15968097</v>
      </c>
      <c r="U15" s="228">
        <v>1298252</v>
      </c>
      <c r="V15" s="230" t="s">
        <v>343</v>
      </c>
      <c r="W15" s="237" t="s">
        <v>6</v>
      </c>
      <c r="X15" s="236" t="s">
        <v>198</v>
      </c>
    </row>
    <row r="16" spans="1:24" ht="28.5" customHeight="1">
      <c r="A16" s="226" t="s">
        <v>7</v>
      </c>
      <c r="B16" s="227" t="s">
        <v>199</v>
      </c>
      <c r="C16" s="228">
        <v>811708.1028248745</v>
      </c>
      <c r="D16" s="229" t="s">
        <v>343</v>
      </c>
      <c r="E16" s="228">
        <v>7413.8971751255385</v>
      </c>
      <c r="F16" s="230" t="s">
        <v>343</v>
      </c>
      <c r="G16" s="228">
        <v>240</v>
      </c>
      <c r="H16" s="230" t="s">
        <v>343</v>
      </c>
      <c r="I16" s="231" t="s">
        <v>343</v>
      </c>
      <c r="J16" s="230" t="s">
        <v>343</v>
      </c>
      <c r="K16" s="231" t="s">
        <v>343</v>
      </c>
      <c r="L16" s="230" t="s">
        <v>343</v>
      </c>
      <c r="M16" s="233">
        <v>602290</v>
      </c>
      <c r="N16" s="230" t="s">
        <v>343</v>
      </c>
      <c r="O16" s="231" t="s">
        <v>343</v>
      </c>
      <c r="P16" s="230" t="s">
        <v>343</v>
      </c>
      <c r="Q16" s="228">
        <v>5558</v>
      </c>
      <c r="R16" s="230" t="s">
        <v>343</v>
      </c>
      <c r="S16" s="228">
        <v>1427210</v>
      </c>
      <c r="T16" s="230" t="s">
        <v>343</v>
      </c>
      <c r="U16" s="231" t="s">
        <v>343</v>
      </c>
      <c r="V16" s="232">
        <v>1427210</v>
      </c>
      <c r="W16" s="237" t="s">
        <v>7</v>
      </c>
      <c r="X16" s="236" t="s">
        <v>200</v>
      </c>
    </row>
    <row r="17" spans="1:24" ht="28.5" customHeight="1">
      <c r="A17" s="226" t="s">
        <v>8</v>
      </c>
      <c r="B17" s="227" t="s">
        <v>12</v>
      </c>
      <c r="C17" s="231" t="s">
        <v>343</v>
      </c>
      <c r="D17" s="229" t="s">
        <v>343</v>
      </c>
      <c r="E17" s="231" t="s">
        <v>343</v>
      </c>
      <c r="F17" s="230" t="s">
        <v>343</v>
      </c>
      <c r="G17" s="231" t="s">
        <v>343</v>
      </c>
      <c r="H17" s="230" t="s">
        <v>343</v>
      </c>
      <c r="I17" s="228">
        <v>925284</v>
      </c>
      <c r="J17" s="230" t="s">
        <v>343</v>
      </c>
      <c r="K17" s="231" t="s">
        <v>343</v>
      </c>
      <c r="L17" s="232">
        <v>177637</v>
      </c>
      <c r="M17" s="238" t="s">
        <v>343</v>
      </c>
      <c r="N17" s="232">
        <v>747546</v>
      </c>
      <c r="O17" s="231" t="s">
        <v>343</v>
      </c>
      <c r="P17" s="230" t="s">
        <v>343</v>
      </c>
      <c r="Q17" s="231" t="s">
        <v>343</v>
      </c>
      <c r="R17" s="232">
        <v>101</v>
      </c>
      <c r="S17" s="228">
        <v>925284</v>
      </c>
      <c r="T17" s="232">
        <v>925284</v>
      </c>
      <c r="U17" s="231" t="s">
        <v>343</v>
      </c>
      <c r="V17" s="230" t="s">
        <v>343</v>
      </c>
      <c r="W17" s="237" t="s">
        <v>8</v>
      </c>
      <c r="X17" s="236" t="s">
        <v>201</v>
      </c>
    </row>
    <row r="18" spans="1:24" ht="28.5" customHeight="1">
      <c r="A18" s="226" t="s">
        <v>9</v>
      </c>
      <c r="B18" s="227" t="s">
        <v>13</v>
      </c>
      <c r="C18" s="231" t="s">
        <v>343</v>
      </c>
      <c r="D18" s="229" t="s">
        <v>343</v>
      </c>
      <c r="E18" s="231" t="s">
        <v>343</v>
      </c>
      <c r="F18" s="230" t="s">
        <v>343</v>
      </c>
      <c r="G18" s="231" t="s">
        <v>343</v>
      </c>
      <c r="H18" s="230" t="s">
        <v>343</v>
      </c>
      <c r="I18" s="231" t="s">
        <v>343</v>
      </c>
      <c r="J18" s="230" t="s">
        <v>343</v>
      </c>
      <c r="K18" s="231" t="s">
        <v>343</v>
      </c>
      <c r="L18" s="232">
        <v>862687</v>
      </c>
      <c r="M18" s="233">
        <v>862687</v>
      </c>
      <c r="N18" s="230" t="s">
        <v>343</v>
      </c>
      <c r="O18" s="231" t="s">
        <v>343</v>
      </c>
      <c r="P18" s="230" t="s">
        <v>343</v>
      </c>
      <c r="Q18" s="231" t="s">
        <v>343</v>
      </c>
      <c r="R18" s="230" t="s">
        <v>343</v>
      </c>
      <c r="S18" s="228">
        <v>862687</v>
      </c>
      <c r="T18" s="232">
        <v>862687</v>
      </c>
      <c r="U18" s="231" t="s">
        <v>343</v>
      </c>
      <c r="V18" s="230" t="s">
        <v>343</v>
      </c>
      <c r="W18" s="237" t="s">
        <v>9</v>
      </c>
      <c r="X18" s="236" t="s">
        <v>202</v>
      </c>
    </row>
    <row r="19" spans="1:24" ht="28.5" customHeight="1">
      <c r="A19" s="226" t="s">
        <v>20</v>
      </c>
      <c r="B19" s="227" t="s">
        <v>14</v>
      </c>
      <c r="C19" s="231" t="s">
        <v>343</v>
      </c>
      <c r="D19" s="229" t="s">
        <v>343</v>
      </c>
      <c r="E19" s="231" t="s">
        <v>343</v>
      </c>
      <c r="F19" s="230" t="s">
        <v>343</v>
      </c>
      <c r="G19" s="231" t="s">
        <v>343</v>
      </c>
      <c r="H19" s="230" t="s">
        <v>343</v>
      </c>
      <c r="I19" s="231" t="s">
        <v>343</v>
      </c>
      <c r="J19" s="230" t="s">
        <v>343</v>
      </c>
      <c r="K19" s="231" t="s">
        <v>343</v>
      </c>
      <c r="L19" s="232">
        <v>1919528</v>
      </c>
      <c r="M19" s="233">
        <v>1900870</v>
      </c>
      <c r="N19" s="230" t="s">
        <v>343</v>
      </c>
      <c r="O19" s="228">
        <v>18537</v>
      </c>
      <c r="P19" s="230" t="s">
        <v>343</v>
      </c>
      <c r="Q19" s="228">
        <v>121</v>
      </c>
      <c r="R19" s="230" t="s">
        <v>343</v>
      </c>
      <c r="S19" s="228">
        <v>1919528</v>
      </c>
      <c r="T19" s="232">
        <v>1919528</v>
      </c>
      <c r="U19" s="231" t="s">
        <v>343</v>
      </c>
      <c r="V19" s="230" t="s">
        <v>343</v>
      </c>
      <c r="W19" s="237" t="s">
        <v>20</v>
      </c>
      <c r="X19" s="236" t="s">
        <v>93</v>
      </c>
    </row>
    <row r="20" spans="1:24" ht="28.5" customHeight="1">
      <c r="A20" s="226" t="s">
        <v>21</v>
      </c>
      <c r="B20" s="227" t="s">
        <v>203</v>
      </c>
      <c r="C20" s="231" t="s">
        <v>343</v>
      </c>
      <c r="D20" s="229" t="s">
        <v>343</v>
      </c>
      <c r="E20" s="231" t="s">
        <v>343</v>
      </c>
      <c r="F20" s="230" t="s">
        <v>343</v>
      </c>
      <c r="G20" s="231" t="s">
        <v>343</v>
      </c>
      <c r="H20" s="230" t="s">
        <v>343</v>
      </c>
      <c r="I20" s="231" t="s">
        <v>343</v>
      </c>
      <c r="J20" s="230" t="s">
        <v>343</v>
      </c>
      <c r="K20" s="231" t="s">
        <v>343</v>
      </c>
      <c r="L20" s="232">
        <v>3562885</v>
      </c>
      <c r="M20" s="233">
        <v>3517715</v>
      </c>
      <c r="N20" s="230" t="s">
        <v>343</v>
      </c>
      <c r="O20" s="231" t="s">
        <v>343</v>
      </c>
      <c r="P20" s="230" t="s">
        <v>343</v>
      </c>
      <c r="Q20" s="228">
        <v>45170</v>
      </c>
      <c r="R20" s="230" t="s">
        <v>343</v>
      </c>
      <c r="S20" s="228">
        <v>3562885</v>
      </c>
      <c r="T20" s="232">
        <v>3562885</v>
      </c>
      <c r="U20" s="231" t="s">
        <v>343</v>
      </c>
      <c r="V20" s="230" t="s">
        <v>343</v>
      </c>
      <c r="W20" s="237" t="s">
        <v>21</v>
      </c>
      <c r="X20" s="236" t="s">
        <v>204</v>
      </c>
    </row>
    <row r="21" spans="1:24" ht="28.5" customHeight="1">
      <c r="A21" s="226" t="s">
        <v>22</v>
      </c>
      <c r="B21" s="227" t="s">
        <v>15</v>
      </c>
      <c r="C21" s="231" t="s">
        <v>343</v>
      </c>
      <c r="D21" s="229" t="s">
        <v>343</v>
      </c>
      <c r="E21" s="231" t="s">
        <v>343</v>
      </c>
      <c r="F21" s="230" t="s">
        <v>343</v>
      </c>
      <c r="G21" s="231" t="s">
        <v>343</v>
      </c>
      <c r="H21" s="230" t="s">
        <v>343</v>
      </c>
      <c r="I21" s="231" t="s">
        <v>343</v>
      </c>
      <c r="J21" s="230" t="s">
        <v>343</v>
      </c>
      <c r="K21" s="228">
        <v>490257</v>
      </c>
      <c r="L21" s="230" t="s">
        <v>343</v>
      </c>
      <c r="M21" s="238" t="s">
        <v>343</v>
      </c>
      <c r="N21" s="232">
        <v>490257</v>
      </c>
      <c r="O21" s="231" t="s">
        <v>343</v>
      </c>
      <c r="P21" s="230" t="s">
        <v>343</v>
      </c>
      <c r="Q21" s="231" t="s">
        <v>343</v>
      </c>
      <c r="R21" s="232" t="s">
        <v>343</v>
      </c>
      <c r="S21" s="228">
        <v>490257</v>
      </c>
      <c r="T21" s="232">
        <v>490257</v>
      </c>
      <c r="U21" s="231" t="s">
        <v>343</v>
      </c>
      <c r="V21" s="230" t="s">
        <v>343</v>
      </c>
      <c r="W21" s="237" t="s">
        <v>22</v>
      </c>
      <c r="X21" s="236" t="s">
        <v>205</v>
      </c>
    </row>
    <row r="22" spans="1:24" ht="28.5" customHeight="1">
      <c r="A22" s="226" t="s">
        <v>27</v>
      </c>
      <c r="B22" s="227" t="s">
        <v>16</v>
      </c>
      <c r="C22" s="231" t="s">
        <v>343</v>
      </c>
      <c r="D22" s="229" t="s">
        <v>343</v>
      </c>
      <c r="E22" s="231" t="s">
        <v>343</v>
      </c>
      <c r="F22" s="230" t="s">
        <v>343</v>
      </c>
      <c r="G22" s="231" t="s">
        <v>343</v>
      </c>
      <c r="H22" s="230" t="s">
        <v>343</v>
      </c>
      <c r="I22" s="231" t="s">
        <v>343</v>
      </c>
      <c r="J22" s="230" t="s">
        <v>343</v>
      </c>
      <c r="K22" s="231" t="s">
        <v>343</v>
      </c>
      <c r="L22" s="230" t="s">
        <v>343</v>
      </c>
      <c r="M22" s="233">
        <v>60410</v>
      </c>
      <c r="N22" s="232">
        <v>12894</v>
      </c>
      <c r="O22" s="231" t="s">
        <v>343</v>
      </c>
      <c r="P22" s="230" t="s">
        <v>343</v>
      </c>
      <c r="Q22" s="228">
        <v>12894</v>
      </c>
      <c r="R22" s="232">
        <v>60410</v>
      </c>
      <c r="S22" s="228">
        <v>73304</v>
      </c>
      <c r="T22" s="232">
        <v>73304</v>
      </c>
      <c r="U22" s="231" t="s">
        <v>343</v>
      </c>
      <c r="V22" s="230" t="s">
        <v>343</v>
      </c>
      <c r="W22" s="237" t="s">
        <v>27</v>
      </c>
      <c r="X22" s="236" t="s">
        <v>206</v>
      </c>
    </row>
    <row r="23" spans="1:24" ht="28.5" customHeight="1">
      <c r="A23" s="226" t="s">
        <v>28</v>
      </c>
      <c r="B23" s="227" t="s">
        <v>18</v>
      </c>
      <c r="C23" s="231" t="s">
        <v>343</v>
      </c>
      <c r="D23" s="239">
        <v>9104406.717129074</v>
      </c>
      <c r="E23" s="231" t="s">
        <v>343</v>
      </c>
      <c r="F23" s="232">
        <v>5688965.194870926</v>
      </c>
      <c r="G23" s="231" t="s">
        <v>343</v>
      </c>
      <c r="H23" s="232">
        <v>483166</v>
      </c>
      <c r="I23" s="231" t="s">
        <v>343</v>
      </c>
      <c r="J23" s="232">
        <v>1920234</v>
      </c>
      <c r="K23" s="231" t="s">
        <v>343</v>
      </c>
      <c r="L23" s="230" t="s">
        <v>343</v>
      </c>
      <c r="M23" s="233">
        <v>17367562</v>
      </c>
      <c r="N23" s="232">
        <v>6628</v>
      </c>
      <c r="O23" s="228">
        <v>995820.912</v>
      </c>
      <c r="P23" s="232">
        <v>127237</v>
      </c>
      <c r="Q23" s="228">
        <v>432425</v>
      </c>
      <c r="R23" s="232">
        <v>444703</v>
      </c>
      <c r="S23" s="228">
        <v>18795807.912</v>
      </c>
      <c r="T23" s="232">
        <v>17775339.912</v>
      </c>
      <c r="U23" s="231" t="s">
        <v>343</v>
      </c>
      <c r="V23" s="232">
        <v>1020468</v>
      </c>
      <c r="W23" s="237" t="s">
        <v>28</v>
      </c>
      <c r="X23" s="236" t="s">
        <v>207</v>
      </c>
    </row>
    <row r="24" spans="1:24" ht="28.5" customHeight="1">
      <c r="A24" s="226" t="s">
        <v>29</v>
      </c>
      <c r="B24" s="227" t="s">
        <v>208</v>
      </c>
      <c r="C24" s="228">
        <v>553609.6267288154</v>
      </c>
      <c r="D24" s="229" t="s">
        <v>343</v>
      </c>
      <c r="E24" s="228">
        <v>121025.59852664397</v>
      </c>
      <c r="F24" s="232">
        <v>2087.454255459359</v>
      </c>
      <c r="G24" s="228">
        <v>2800</v>
      </c>
      <c r="H24" s="230" t="s">
        <v>343</v>
      </c>
      <c r="I24" s="228">
        <v>1500</v>
      </c>
      <c r="J24" s="230" t="s">
        <v>343</v>
      </c>
      <c r="K24" s="231" t="s">
        <v>343</v>
      </c>
      <c r="L24" s="232">
        <v>142194</v>
      </c>
      <c r="M24" s="233">
        <v>226851</v>
      </c>
      <c r="N24" s="232">
        <v>571682</v>
      </c>
      <c r="O24" s="228">
        <v>126587.425</v>
      </c>
      <c r="P24" s="232">
        <v>15496</v>
      </c>
      <c r="Q24" s="228">
        <v>868339</v>
      </c>
      <c r="R24" s="232">
        <v>1311447.196</v>
      </c>
      <c r="S24" s="228">
        <v>1900712.6502554594</v>
      </c>
      <c r="T24" s="232">
        <v>2042906.6502554594</v>
      </c>
      <c r="U24" s="228">
        <v>142194</v>
      </c>
      <c r="V24" s="230" t="s">
        <v>343</v>
      </c>
      <c r="W24" s="237" t="s">
        <v>29</v>
      </c>
      <c r="X24" s="236" t="s">
        <v>209</v>
      </c>
    </row>
    <row r="25" spans="1:24" ht="28.5" customHeight="1">
      <c r="A25" s="226" t="s">
        <v>30</v>
      </c>
      <c r="B25" s="227" t="s">
        <v>46</v>
      </c>
      <c r="C25" s="228">
        <v>67185.87914897577</v>
      </c>
      <c r="D25" s="239">
        <v>312244.13203923026</v>
      </c>
      <c r="E25" s="228">
        <v>127979.64517565827</v>
      </c>
      <c r="F25" s="232">
        <v>443972.88899644814</v>
      </c>
      <c r="G25" s="228">
        <v>1</v>
      </c>
      <c r="H25" s="232">
        <v>160232</v>
      </c>
      <c r="I25" s="228">
        <v>558162.5991980575</v>
      </c>
      <c r="J25" s="232">
        <v>41837.24893591293</v>
      </c>
      <c r="K25" s="231" t="s">
        <v>343</v>
      </c>
      <c r="L25" s="230" t="s">
        <v>343</v>
      </c>
      <c r="M25" s="238" t="s">
        <v>343</v>
      </c>
      <c r="N25" s="232">
        <v>304261.505</v>
      </c>
      <c r="O25" s="231" t="s">
        <v>343</v>
      </c>
      <c r="P25" s="230" t="s">
        <v>343</v>
      </c>
      <c r="Q25" s="231" t="s">
        <v>343</v>
      </c>
      <c r="R25" s="232">
        <v>7982.226330242917</v>
      </c>
      <c r="S25" s="228">
        <v>753329.1235226917</v>
      </c>
      <c r="T25" s="232">
        <v>1270530.0013018341</v>
      </c>
      <c r="U25" s="228">
        <v>536877</v>
      </c>
      <c r="V25" s="232">
        <v>19676.122220857418</v>
      </c>
      <c r="W25" s="237" t="s">
        <v>30</v>
      </c>
      <c r="X25" s="236" t="s">
        <v>210</v>
      </c>
    </row>
    <row r="26" spans="1:24" ht="28.5" customHeight="1">
      <c r="A26" s="226" t="s">
        <v>47</v>
      </c>
      <c r="B26" s="227" t="s">
        <v>49</v>
      </c>
      <c r="C26" s="228">
        <v>23495.04</v>
      </c>
      <c r="D26" s="229" t="s">
        <v>343</v>
      </c>
      <c r="E26" s="228">
        <v>84116.02439272612</v>
      </c>
      <c r="F26" s="232">
        <v>536330</v>
      </c>
      <c r="G26" s="228">
        <v>27375.65267886068</v>
      </c>
      <c r="H26" s="232">
        <v>15091</v>
      </c>
      <c r="I26" s="231" t="s">
        <v>343</v>
      </c>
      <c r="J26" s="230" t="s">
        <v>343</v>
      </c>
      <c r="K26" s="231" t="s">
        <v>343</v>
      </c>
      <c r="L26" s="230" t="s">
        <v>343</v>
      </c>
      <c r="M26" s="233">
        <v>180667.7524701629</v>
      </c>
      <c r="N26" s="230" t="s">
        <v>343</v>
      </c>
      <c r="O26" s="228">
        <v>186362.51016956833</v>
      </c>
      <c r="P26" s="230" t="s">
        <v>343</v>
      </c>
      <c r="Q26" s="228">
        <v>280865.02028868196</v>
      </c>
      <c r="R26" s="232">
        <v>231747</v>
      </c>
      <c r="S26" s="228">
        <v>782882</v>
      </c>
      <c r="T26" s="232">
        <v>783168</v>
      </c>
      <c r="U26" s="228">
        <v>286</v>
      </c>
      <c r="V26" s="230" t="s">
        <v>343</v>
      </c>
      <c r="W26" s="237" t="s">
        <v>47</v>
      </c>
      <c r="X26" s="236" t="s">
        <v>211</v>
      </c>
    </row>
    <row r="27" spans="1:24" ht="28.5" customHeight="1">
      <c r="A27" s="226" t="s">
        <v>48</v>
      </c>
      <c r="B27" s="227" t="s">
        <v>19</v>
      </c>
      <c r="C27" s="228">
        <v>58179.5565</v>
      </c>
      <c r="D27" s="229" t="s">
        <v>343</v>
      </c>
      <c r="E27" s="228">
        <v>21465.91595130762</v>
      </c>
      <c r="F27" s="230" t="s">
        <v>343</v>
      </c>
      <c r="G27" s="228">
        <v>8368.34853991086</v>
      </c>
      <c r="H27" s="230" t="s">
        <v>343</v>
      </c>
      <c r="I27" s="228">
        <v>61.236</v>
      </c>
      <c r="J27" s="232">
        <v>2983567</v>
      </c>
      <c r="K27" s="231" t="s">
        <v>343</v>
      </c>
      <c r="L27" s="230" t="s">
        <v>343</v>
      </c>
      <c r="M27" s="233">
        <v>1050545.2198333018</v>
      </c>
      <c r="N27" s="230" t="s">
        <v>343</v>
      </c>
      <c r="O27" s="228">
        <v>1276107.5679025298</v>
      </c>
      <c r="P27" s="230" t="s">
        <v>343</v>
      </c>
      <c r="Q27" s="228">
        <v>552351.1552729491</v>
      </c>
      <c r="R27" s="230" t="s">
        <v>343</v>
      </c>
      <c r="S27" s="228">
        <v>2967078.9999999995</v>
      </c>
      <c r="T27" s="232">
        <v>2983567</v>
      </c>
      <c r="U27" s="228">
        <v>16488</v>
      </c>
      <c r="V27" s="230" t="s">
        <v>343</v>
      </c>
      <c r="W27" s="237" t="s">
        <v>48</v>
      </c>
      <c r="X27" s="236" t="s">
        <v>212</v>
      </c>
    </row>
    <row r="28" spans="1:24" ht="28.5" customHeight="1">
      <c r="A28" s="226" t="s">
        <v>31</v>
      </c>
      <c r="B28" s="227" t="s">
        <v>50</v>
      </c>
      <c r="C28" s="228">
        <v>57036.40359243163</v>
      </c>
      <c r="D28" s="229" t="s">
        <v>343</v>
      </c>
      <c r="E28" s="228">
        <v>24423.59640756837</v>
      </c>
      <c r="F28" s="232">
        <v>867265</v>
      </c>
      <c r="G28" s="228">
        <v>1029</v>
      </c>
      <c r="H28" s="232">
        <v>228364</v>
      </c>
      <c r="I28" s="231" t="s">
        <v>343</v>
      </c>
      <c r="J28" s="230" t="s">
        <v>343</v>
      </c>
      <c r="K28" s="231" t="s">
        <v>343</v>
      </c>
      <c r="L28" s="230" t="s">
        <v>343</v>
      </c>
      <c r="M28" s="233">
        <v>212056</v>
      </c>
      <c r="N28" s="230" t="s">
        <v>343</v>
      </c>
      <c r="O28" s="228">
        <v>143530</v>
      </c>
      <c r="P28" s="230" t="s">
        <v>343</v>
      </c>
      <c r="Q28" s="228">
        <v>770752</v>
      </c>
      <c r="R28" s="232">
        <v>119965</v>
      </c>
      <c r="S28" s="228">
        <v>1208827</v>
      </c>
      <c r="T28" s="232">
        <v>1215594</v>
      </c>
      <c r="U28" s="228">
        <v>6767</v>
      </c>
      <c r="V28" s="230" t="s">
        <v>343</v>
      </c>
      <c r="W28" s="237" t="s">
        <v>31</v>
      </c>
      <c r="X28" s="236" t="s">
        <v>213</v>
      </c>
    </row>
    <row r="29" spans="1:24" ht="28.5" customHeight="1">
      <c r="A29" s="226" t="s">
        <v>32</v>
      </c>
      <c r="B29" s="227" t="s">
        <v>17</v>
      </c>
      <c r="C29" s="228">
        <v>20355.046119586055</v>
      </c>
      <c r="D29" s="229" t="s">
        <v>343</v>
      </c>
      <c r="E29" s="228">
        <v>8142.7888804139075</v>
      </c>
      <c r="F29" s="230" t="s">
        <v>343</v>
      </c>
      <c r="G29" s="228">
        <v>4075</v>
      </c>
      <c r="H29" s="230" t="s">
        <v>343</v>
      </c>
      <c r="I29" s="231" t="s">
        <v>343</v>
      </c>
      <c r="J29" s="230" t="s">
        <v>343</v>
      </c>
      <c r="K29" s="231" t="s">
        <v>343</v>
      </c>
      <c r="L29" s="230" t="s">
        <v>343</v>
      </c>
      <c r="M29" s="233">
        <v>64042</v>
      </c>
      <c r="N29" s="232">
        <v>709051</v>
      </c>
      <c r="O29" s="228">
        <v>161408.165</v>
      </c>
      <c r="P29" s="230" t="s">
        <v>343</v>
      </c>
      <c r="Q29" s="228">
        <v>451028</v>
      </c>
      <c r="R29" s="230" t="s">
        <v>343</v>
      </c>
      <c r="S29" s="228">
        <v>709051</v>
      </c>
      <c r="T29" s="232">
        <v>709051</v>
      </c>
      <c r="U29" s="231" t="s">
        <v>343</v>
      </c>
      <c r="V29" s="230" t="s">
        <v>343</v>
      </c>
      <c r="W29" s="237" t="s">
        <v>32</v>
      </c>
      <c r="X29" s="236" t="s">
        <v>214</v>
      </c>
    </row>
    <row r="30" spans="1:24" ht="28.5" customHeight="1">
      <c r="A30" s="226" t="s">
        <v>33</v>
      </c>
      <c r="B30" s="227" t="s">
        <v>45</v>
      </c>
      <c r="C30" s="228">
        <v>1166063.4209480034</v>
      </c>
      <c r="D30" s="229" t="s">
        <v>343</v>
      </c>
      <c r="E30" s="228">
        <v>806468.2360468114</v>
      </c>
      <c r="F30" s="230" t="s">
        <v>343</v>
      </c>
      <c r="G30" s="228">
        <v>35440.09841810525</v>
      </c>
      <c r="H30" s="230" t="s">
        <v>343</v>
      </c>
      <c r="I30" s="228">
        <v>25943.96554283826</v>
      </c>
      <c r="J30" s="230" t="s">
        <v>343</v>
      </c>
      <c r="K30" s="231" t="s">
        <v>343</v>
      </c>
      <c r="L30" s="230" t="s">
        <v>343</v>
      </c>
      <c r="M30" s="233">
        <v>214342.66497039606</v>
      </c>
      <c r="N30" s="232">
        <v>1494</v>
      </c>
      <c r="O30" s="228">
        <v>124924.84355757863</v>
      </c>
      <c r="P30" s="230" t="s">
        <v>343</v>
      </c>
      <c r="Q30" s="228">
        <v>101989.45545500002</v>
      </c>
      <c r="R30" s="232">
        <v>2487208</v>
      </c>
      <c r="S30" s="228">
        <v>2475172.684938733</v>
      </c>
      <c r="T30" s="232">
        <v>2488702</v>
      </c>
      <c r="U30" s="228">
        <v>13529.315061267102</v>
      </c>
      <c r="V30" s="230" t="s">
        <v>343</v>
      </c>
      <c r="W30" s="237" t="s">
        <v>33</v>
      </c>
      <c r="X30" s="236" t="s">
        <v>215</v>
      </c>
    </row>
    <row r="31" spans="1:24" ht="28.5" customHeight="1">
      <c r="A31" s="226" t="s">
        <v>34</v>
      </c>
      <c r="B31" s="227" t="s">
        <v>51</v>
      </c>
      <c r="C31" s="228">
        <v>5845095.206016181</v>
      </c>
      <c r="D31" s="229" t="s">
        <v>343</v>
      </c>
      <c r="E31" s="228">
        <v>2399739.387110686</v>
      </c>
      <c r="F31" s="232">
        <v>11529058</v>
      </c>
      <c r="G31" s="228">
        <v>2685.59760089302</v>
      </c>
      <c r="H31" s="232">
        <v>602983</v>
      </c>
      <c r="I31" s="228">
        <v>788475.7426798672</v>
      </c>
      <c r="J31" s="230" t="s">
        <v>343</v>
      </c>
      <c r="K31" s="231" t="s">
        <v>343</v>
      </c>
      <c r="L31" s="230" t="s">
        <v>343</v>
      </c>
      <c r="M31" s="233">
        <v>594440.5094836456</v>
      </c>
      <c r="N31" s="232">
        <v>553805</v>
      </c>
      <c r="O31" s="228">
        <v>428044.4055159475</v>
      </c>
      <c r="P31" s="232">
        <v>67798</v>
      </c>
      <c r="Q31" s="228">
        <v>1780936.1515927806</v>
      </c>
      <c r="R31" s="232">
        <v>2463411</v>
      </c>
      <c r="S31" s="228">
        <v>11839417</v>
      </c>
      <c r="T31" s="232">
        <v>15217055</v>
      </c>
      <c r="U31" s="228">
        <v>3377638</v>
      </c>
      <c r="V31" s="230" t="s">
        <v>343</v>
      </c>
      <c r="W31" s="237" t="s">
        <v>34</v>
      </c>
      <c r="X31" s="236" t="s">
        <v>216</v>
      </c>
    </row>
    <row r="32" spans="1:24" ht="28.5" customHeight="1">
      <c r="A32" s="226" t="s">
        <v>35</v>
      </c>
      <c r="B32" s="227" t="s">
        <v>52</v>
      </c>
      <c r="C32" s="228">
        <v>4935511.329326992</v>
      </c>
      <c r="D32" s="229" t="s">
        <v>343</v>
      </c>
      <c r="E32" s="228">
        <v>1841463.9939854986</v>
      </c>
      <c r="F32" s="232">
        <v>5878788.3360329885</v>
      </c>
      <c r="G32" s="228">
        <v>32140.62000871211</v>
      </c>
      <c r="H32" s="232">
        <v>2392533.009</v>
      </c>
      <c r="I32" s="228">
        <v>3560734.4037747495</v>
      </c>
      <c r="J32" s="230" t="s">
        <v>343</v>
      </c>
      <c r="K32" s="228">
        <v>22638</v>
      </c>
      <c r="L32" s="232">
        <v>827428</v>
      </c>
      <c r="M32" s="233">
        <v>224633.1150126941</v>
      </c>
      <c r="N32" s="232">
        <v>1352107</v>
      </c>
      <c r="O32" s="228">
        <v>42763.344120052156</v>
      </c>
      <c r="P32" s="232">
        <v>314563.244</v>
      </c>
      <c r="Q32" s="228">
        <v>806473.7828042903</v>
      </c>
      <c r="R32" s="232">
        <v>1324387</v>
      </c>
      <c r="S32" s="228">
        <v>11466358.589032987</v>
      </c>
      <c r="T32" s="232">
        <v>12089806.589032989</v>
      </c>
      <c r="U32" s="228">
        <v>623448</v>
      </c>
      <c r="V32" s="230" t="s">
        <v>343</v>
      </c>
      <c r="W32" s="237" t="s">
        <v>35</v>
      </c>
      <c r="X32" s="236" t="s">
        <v>217</v>
      </c>
    </row>
    <row r="33" spans="1:24" ht="28.5" customHeight="1">
      <c r="A33" s="226" t="s">
        <v>36</v>
      </c>
      <c r="B33" s="227" t="s">
        <v>11</v>
      </c>
      <c r="C33" s="228">
        <v>4873543</v>
      </c>
      <c r="D33" s="229" t="s">
        <v>343</v>
      </c>
      <c r="E33" s="231" t="s">
        <v>343</v>
      </c>
      <c r="F33" s="230" t="s">
        <v>343</v>
      </c>
      <c r="G33" s="231" t="s">
        <v>343</v>
      </c>
      <c r="H33" s="230" t="s">
        <v>343</v>
      </c>
      <c r="I33" s="231" t="s">
        <v>343</v>
      </c>
      <c r="J33" s="230" t="s">
        <v>343</v>
      </c>
      <c r="K33" s="231" t="s">
        <v>343</v>
      </c>
      <c r="L33" s="230" t="s">
        <v>343</v>
      </c>
      <c r="M33" s="238" t="s">
        <v>343</v>
      </c>
      <c r="N33" s="230" t="s">
        <v>343</v>
      </c>
      <c r="O33" s="231" t="s">
        <v>343</v>
      </c>
      <c r="P33" s="232">
        <v>4873543</v>
      </c>
      <c r="Q33" s="231" t="s">
        <v>343</v>
      </c>
      <c r="R33" s="230" t="s">
        <v>343</v>
      </c>
      <c r="S33" s="228">
        <v>4873543</v>
      </c>
      <c r="T33" s="232">
        <v>4873543</v>
      </c>
      <c r="U33" s="231" t="s">
        <v>343</v>
      </c>
      <c r="V33" s="230" t="s">
        <v>343</v>
      </c>
      <c r="W33" s="237" t="s">
        <v>36</v>
      </c>
      <c r="X33" s="236" t="s">
        <v>218</v>
      </c>
    </row>
    <row r="34" spans="1:24" ht="28.5" customHeight="1">
      <c r="A34" s="226" t="s">
        <v>37</v>
      </c>
      <c r="B34" s="227" t="s">
        <v>53</v>
      </c>
      <c r="C34" s="228">
        <v>619971</v>
      </c>
      <c r="D34" s="229" t="s">
        <v>343</v>
      </c>
      <c r="E34" s="231" t="s">
        <v>343</v>
      </c>
      <c r="F34" s="230" t="s">
        <v>343</v>
      </c>
      <c r="G34" s="231" t="s">
        <v>343</v>
      </c>
      <c r="H34" s="230" t="s">
        <v>343</v>
      </c>
      <c r="I34" s="231" t="s">
        <v>343</v>
      </c>
      <c r="J34" s="230" t="s">
        <v>343</v>
      </c>
      <c r="K34" s="231" t="s">
        <v>343</v>
      </c>
      <c r="L34" s="230" t="s">
        <v>343</v>
      </c>
      <c r="M34" s="238" t="s">
        <v>343</v>
      </c>
      <c r="N34" s="230" t="s">
        <v>343</v>
      </c>
      <c r="O34" s="231" t="s">
        <v>343</v>
      </c>
      <c r="P34" s="232">
        <v>619971</v>
      </c>
      <c r="Q34" s="231" t="s">
        <v>343</v>
      </c>
      <c r="R34" s="230" t="s">
        <v>343</v>
      </c>
      <c r="S34" s="228">
        <v>619971</v>
      </c>
      <c r="T34" s="232">
        <v>619971</v>
      </c>
      <c r="U34" s="231" t="s">
        <v>343</v>
      </c>
      <c r="V34" s="230" t="s">
        <v>343</v>
      </c>
      <c r="W34" s="237" t="s">
        <v>37</v>
      </c>
      <c r="X34" s="236" t="s">
        <v>219</v>
      </c>
    </row>
    <row r="35" spans="1:24" ht="28.5" customHeight="1">
      <c r="A35" s="226" t="s">
        <v>38</v>
      </c>
      <c r="B35" s="227" t="s">
        <v>92</v>
      </c>
      <c r="C35" s="228">
        <v>2503527.682743955</v>
      </c>
      <c r="D35" s="239">
        <v>322422.58559670753</v>
      </c>
      <c r="E35" s="228">
        <v>6348583.785977202</v>
      </c>
      <c r="F35" s="232">
        <v>7925256.992256712</v>
      </c>
      <c r="G35" s="228">
        <v>188109.129</v>
      </c>
      <c r="H35" s="232">
        <v>366587.04799999995</v>
      </c>
      <c r="I35" s="231" t="s">
        <v>343</v>
      </c>
      <c r="J35" s="230" t="s">
        <v>343</v>
      </c>
      <c r="K35" s="231" t="s">
        <v>343</v>
      </c>
      <c r="L35" s="230" t="s">
        <v>343</v>
      </c>
      <c r="M35" s="238" t="s">
        <v>343</v>
      </c>
      <c r="N35" s="230" t="s">
        <v>343</v>
      </c>
      <c r="O35" s="231" t="s">
        <v>343</v>
      </c>
      <c r="P35" s="230" t="s">
        <v>343</v>
      </c>
      <c r="Q35" s="231" t="s">
        <v>343</v>
      </c>
      <c r="R35" s="230" t="s">
        <v>343</v>
      </c>
      <c r="S35" s="228">
        <v>9040220.597721158</v>
      </c>
      <c r="T35" s="232">
        <v>8614266.62585342</v>
      </c>
      <c r="U35" s="228">
        <v>944549.3549489831</v>
      </c>
      <c r="V35" s="232">
        <v>1370503.326816721</v>
      </c>
      <c r="W35" s="237" t="s">
        <v>38</v>
      </c>
      <c r="X35" s="236" t="s">
        <v>220</v>
      </c>
    </row>
    <row r="36" spans="1:24" ht="28.5" customHeight="1">
      <c r="A36" s="226" t="s">
        <v>42</v>
      </c>
      <c r="B36" s="227" t="s">
        <v>60</v>
      </c>
      <c r="C36" s="228">
        <v>1364440.5607459024</v>
      </c>
      <c r="D36" s="229" t="s">
        <v>343</v>
      </c>
      <c r="E36" s="228">
        <v>1264516.4392540976</v>
      </c>
      <c r="F36" s="230" t="s">
        <v>343</v>
      </c>
      <c r="G36" s="228">
        <v>6123</v>
      </c>
      <c r="H36" s="230" t="s">
        <v>343</v>
      </c>
      <c r="I36" s="231" t="s">
        <v>343</v>
      </c>
      <c r="J36" s="230" t="s">
        <v>343</v>
      </c>
      <c r="K36" s="231" t="s">
        <v>343</v>
      </c>
      <c r="L36" s="230" t="s">
        <v>343</v>
      </c>
      <c r="M36" s="233">
        <v>76971</v>
      </c>
      <c r="N36" s="230" t="s">
        <v>343</v>
      </c>
      <c r="O36" s="228">
        <v>29</v>
      </c>
      <c r="P36" s="230" t="s">
        <v>343</v>
      </c>
      <c r="Q36" s="228">
        <v>91859</v>
      </c>
      <c r="R36" s="230" t="s">
        <v>343</v>
      </c>
      <c r="S36" s="228">
        <v>2803939</v>
      </c>
      <c r="T36" s="230" t="s">
        <v>343</v>
      </c>
      <c r="U36" s="231" t="s">
        <v>343</v>
      </c>
      <c r="V36" s="232">
        <v>2803939</v>
      </c>
      <c r="W36" s="237" t="s">
        <v>42</v>
      </c>
      <c r="X36" s="236" t="s">
        <v>221</v>
      </c>
    </row>
    <row r="37" spans="1:24" ht="28.5" customHeight="1">
      <c r="A37" s="226" t="s">
        <v>43</v>
      </c>
      <c r="B37" s="240" t="s">
        <v>56</v>
      </c>
      <c r="C37" s="228">
        <v>1849569.2621379457</v>
      </c>
      <c r="D37" s="229" t="s">
        <v>343</v>
      </c>
      <c r="E37" s="228">
        <v>108334.86886205513</v>
      </c>
      <c r="F37" s="232">
        <v>351799</v>
      </c>
      <c r="G37" s="228">
        <v>227</v>
      </c>
      <c r="H37" s="230" t="s">
        <v>343</v>
      </c>
      <c r="I37" s="231" t="s">
        <v>343</v>
      </c>
      <c r="J37" s="230" t="s">
        <v>343</v>
      </c>
      <c r="K37" s="231" t="s">
        <v>343</v>
      </c>
      <c r="L37" s="230" t="s">
        <v>343</v>
      </c>
      <c r="M37" s="233">
        <v>429021</v>
      </c>
      <c r="N37" s="232">
        <v>14359</v>
      </c>
      <c r="O37" s="228">
        <v>1606383.0104737396</v>
      </c>
      <c r="P37" s="230" t="s">
        <v>343</v>
      </c>
      <c r="Q37" s="228">
        <v>203319</v>
      </c>
      <c r="R37" s="232">
        <v>89967</v>
      </c>
      <c r="S37" s="228">
        <v>4196854.14147374</v>
      </c>
      <c r="T37" s="232">
        <v>456125</v>
      </c>
      <c r="U37" s="228">
        <v>343602</v>
      </c>
      <c r="V37" s="232">
        <v>4084331.14147374</v>
      </c>
      <c r="W37" s="237" t="s">
        <v>43</v>
      </c>
      <c r="X37" s="236" t="s">
        <v>222</v>
      </c>
    </row>
    <row r="38" spans="1:24" ht="28.5" customHeight="1">
      <c r="A38" s="226" t="s">
        <v>55</v>
      </c>
      <c r="B38" s="240" t="s">
        <v>61</v>
      </c>
      <c r="C38" s="231" t="s">
        <v>343</v>
      </c>
      <c r="D38" s="229" t="s">
        <v>343</v>
      </c>
      <c r="E38" s="231" t="s">
        <v>343</v>
      </c>
      <c r="F38" s="230" t="s">
        <v>343</v>
      </c>
      <c r="G38" s="231" t="s">
        <v>343</v>
      </c>
      <c r="H38" s="230" t="s">
        <v>343</v>
      </c>
      <c r="I38" s="231" t="s">
        <v>343</v>
      </c>
      <c r="J38" s="230" t="s">
        <v>343</v>
      </c>
      <c r="K38" s="228">
        <v>7832718</v>
      </c>
      <c r="L38" s="230" t="s">
        <v>343</v>
      </c>
      <c r="M38" s="238" t="s">
        <v>343</v>
      </c>
      <c r="N38" s="230" t="s">
        <v>343</v>
      </c>
      <c r="O38" s="231" t="s">
        <v>343</v>
      </c>
      <c r="P38" s="230" t="s">
        <v>343</v>
      </c>
      <c r="Q38" s="231" t="s">
        <v>343</v>
      </c>
      <c r="R38" s="230" t="s">
        <v>343</v>
      </c>
      <c r="S38" s="228">
        <v>7832718</v>
      </c>
      <c r="T38" s="230" t="s">
        <v>343</v>
      </c>
      <c r="U38" s="231" t="s">
        <v>343</v>
      </c>
      <c r="V38" s="232">
        <v>7832718</v>
      </c>
      <c r="W38" s="237" t="s">
        <v>55</v>
      </c>
      <c r="X38" s="236" t="s">
        <v>223</v>
      </c>
    </row>
    <row r="39" spans="1:24" s="15" customFormat="1" ht="28.5" customHeight="1">
      <c r="A39" s="226" t="s">
        <v>57</v>
      </c>
      <c r="B39" s="227" t="s">
        <v>224</v>
      </c>
      <c r="C39" s="228">
        <v>848175.544714848</v>
      </c>
      <c r="D39" s="229" t="s">
        <v>343</v>
      </c>
      <c r="E39" s="228">
        <v>6109.380837779958</v>
      </c>
      <c r="F39" s="230" t="s">
        <v>343</v>
      </c>
      <c r="G39" s="231" t="s">
        <v>343</v>
      </c>
      <c r="H39" s="232">
        <v>124770.63900000001</v>
      </c>
      <c r="I39" s="231" t="s">
        <v>343</v>
      </c>
      <c r="J39" s="232">
        <v>12719.162956360262</v>
      </c>
      <c r="K39" s="228">
        <v>50267.39136988111</v>
      </c>
      <c r="L39" s="230" t="s">
        <v>343</v>
      </c>
      <c r="M39" s="233">
        <v>500845</v>
      </c>
      <c r="N39" s="230" t="s">
        <v>343</v>
      </c>
      <c r="O39" s="231" t="s">
        <v>343</v>
      </c>
      <c r="P39" s="232">
        <v>741751.7294737394</v>
      </c>
      <c r="Q39" s="231" t="s">
        <v>343</v>
      </c>
      <c r="R39" s="232">
        <v>516302.5776697574</v>
      </c>
      <c r="S39" s="228">
        <v>1405397.316922509</v>
      </c>
      <c r="T39" s="232">
        <v>1395544.109099857</v>
      </c>
      <c r="U39" s="228" t="s">
        <v>343</v>
      </c>
      <c r="V39" s="232">
        <v>9853.207822652155</v>
      </c>
      <c r="W39" s="237" t="s">
        <v>57</v>
      </c>
      <c r="X39" s="236" t="s">
        <v>225</v>
      </c>
    </row>
    <row r="40" spans="1:24" s="52" customFormat="1" ht="28.5" customHeight="1" thickBot="1">
      <c r="A40" s="241" t="s">
        <v>54</v>
      </c>
      <c r="B40" s="242"/>
      <c r="C40" s="243">
        <v>43439480.03998854</v>
      </c>
      <c r="D40" s="244">
        <v>9739073.434765011</v>
      </c>
      <c r="E40" s="243">
        <v>15884181.03931113</v>
      </c>
      <c r="F40" s="245">
        <v>33223522.86641253</v>
      </c>
      <c r="G40" s="243">
        <v>443462.59024648194</v>
      </c>
      <c r="H40" s="245">
        <v>4373726.696</v>
      </c>
      <c r="I40" s="243">
        <v>5860240.703027904</v>
      </c>
      <c r="J40" s="245">
        <v>4958357.4118922725</v>
      </c>
      <c r="K40" s="243">
        <v>8395880.391369881</v>
      </c>
      <c r="L40" s="245">
        <v>8349100</v>
      </c>
      <c r="M40" s="246">
        <v>29204115.2617702</v>
      </c>
      <c r="N40" s="245">
        <v>28930959.505</v>
      </c>
      <c r="O40" s="243">
        <v>6038926.424739415</v>
      </c>
      <c r="P40" s="245">
        <v>6760359.973473739</v>
      </c>
      <c r="Q40" s="243">
        <v>7215348.565413702</v>
      </c>
      <c r="R40" s="245">
        <v>9057631</v>
      </c>
      <c r="S40" s="243">
        <v>116481635.0158673</v>
      </c>
      <c r="T40" s="245">
        <v>105392730.88754356</v>
      </c>
      <c r="U40" s="243">
        <v>7479794.67001025</v>
      </c>
      <c r="V40" s="245">
        <v>18568698.79833397</v>
      </c>
      <c r="W40" s="247"/>
      <c r="X40" s="248" t="s">
        <v>140</v>
      </c>
    </row>
    <row r="41" ht="15" customHeight="1" thickTop="1">
      <c r="K41" s="15"/>
    </row>
  </sheetData>
  <sheetProtection/>
  <mergeCells count="13">
    <mergeCell ref="O10:P10"/>
    <mergeCell ref="W10:X10"/>
    <mergeCell ref="E8:H8"/>
    <mergeCell ref="S10:T10"/>
    <mergeCell ref="I10:J10"/>
    <mergeCell ref="M10:N10"/>
    <mergeCell ref="U10:V10"/>
    <mergeCell ref="K7:R7"/>
    <mergeCell ref="K8:R8"/>
    <mergeCell ref="E7:H7"/>
    <mergeCell ref="G9:H9"/>
    <mergeCell ref="M9:N9"/>
    <mergeCell ref="O9:P9"/>
  </mergeCells>
  <printOptions horizontalCentered="1"/>
  <pageMargins left="0.3937007874015748" right="0.3937007874015748" top="0.7874015748031497" bottom="0.5905511811023623" header="0.5905511811023623" footer="0.984251968503937"/>
  <pageSetup horizontalDpi="600" verticalDpi="600" orientation="portrait" paperSize="9" scale="60" r:id="rId1"/>
  <colBreaks count="1" manualBreakCount="1">
    <brk id="12" max="37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X41"/>
  <sheetViews>
    <sheetView showGridLines="0" tabSelected="1" zoomScale="60" zoomScaleNormal="60" zoomScaleSheetLayoutView="50" zoomScalePageLayoutView="0" workbookViewId="0" topLeftCell="A1">
      <selection activeCell="F20" sqref="F20"/>
    </sheetView>
  </sheetViews>
  <sheetFormatPr defaultColWidth="9" defaultRowHeight="15"/>
  <cols>
    <col min="1" max="1" width="3.09765625" style="12" customWidth="1"/>
    <col min="2" max="2" width="22.19921875" style="11" customWidth="1"/>
    <col min="3" max="6" width="11.796875" style="2" bestFit="1" customWidth="1"/>
    <col min="7" max="10" width="10.19921875" style="2" customWidth="1"/>
    <col min="11" max="11" width="10.59765625" style="2" bestFit="1" customWidth="1"/>
    <col min="12" max="12" width="10.8984375" style="2" customWidth="1"/>
    <col min="13" max="13" width="10.796875" style="15" customWidth="1"/>
    <col min="14" max="14" width="11.19921875" style="15" customWidth="1"/>
    <col min="15" max="15" width="10.8984375" style="15" customWidth="1"/>
    <col min="16" max="16" width="10.796875" style="15" customWidth="1"/>
    <col min="17" max="18" width="10.59765625" style="15" bestFit="1" customWidth="1"/>
    <col min="19" max="20" width="12" style="2" customWidth="1"/>
    <col min="21" max="21" width="10.8984375" style="2" customWidth="1"/>
    <col min="22" max="22" width="11.09765625" style="2" customWidth="1"/>
    <col min="23" max="23" width="3.3984375" style="36" customWidth="1"/>
    <col min="24" max="24" width="30.3984375" style="2" customWidth="1"/>
    <col min="25" max="16384" width="9" style="2" customWidth="1"/>
  </cols>
  <sheetData>
    <row r="1" spans="1:24" ht="33" customHeight="1">
      <c r="A1" s="152"/>
      <c r="B1" s="153"/>
      <c r="C1" s="153"/>
      <c r="D1" s="153"/>
      <c r="E1" s="153"/>
      <c r="F1" s="153"/>
      <c r="G1" s="153"/>
      <c r="H1" s="153"/>
      <c r="I1" s="153"/>
      <c r="J1" s="154"/>
      <c r="K1" s="154"/>
      <c r="L1" s="155"/>
      <c r="M1" s="156"/>
      <c r="N1" s="157"/>
      <c r="O1" s="157"/>
      <c r="P1" s="157"/>
      <c r="Q1" s="157"/>
      <c r="R1" s="157"/>
      <c r="S1" s="153"/>
      <c r="T1" s="153"/>
      <c r="U1" s="153"/>
      <c r="V1" s="153"/>
      <c r="W1" s="158"/>
      <c r="X1" s="153"/>
    </row>
    <row r="2" spans="1:24" s="25" customFormat="1" ht="33" customHeight="1">
      <c r="A2" s="159"/>
      <c r="B2" s="157"/>
      <c r="C2" s="157"/>
      <c r="D2" s="157"/>
      <c r="E2" s="157"/>
      <c r="F2" s="157"/>
      <c r="G2" s="157"/>
      <c r="H2" s="157"/>
      <c r="I2" s="157"/>
      <c r="J2" s="159"/>
      <c r="K2" s="159"/>
      <c r="L2" s="160"/>
      <c r="M2" s="161"/>
      <c r="N2" s="157"/>
      <c r="O2" s="157"/>
      <c r="P2" s="157"/>
      <c r="Q2" s="157"/>
      <c r="R2" s="157"/>
      <c r="S2" s="157"/>
      <c r="T2" s="157"/>
      <c r="U2" s="157"/>
      <c r="V2" s="157"/>
      <c r="W2" s="162"/>
      <c r="X2" s="157"/>
    </row>
    <row r="3" spans="1:24" s="42" customFormat="1" ht="33" customHeight="1">
      <c r="A3" s="163"/>
      <c r="B3" s="164"/>
      <c r="C3" s="164"/>
      <c r="D3" s="164"/>
      <c r="E3" s="164"/>
      <c r="F3" s="164"/>
      <c r="G3" s="164"/>
      <c r="H3" s="164"/>
      <c r="I3" s="164"/>
      <c r="J3" s="163"/>
      <c r="K3" s="163"/>
      <c r="L3" s="165" t="s">
        <v>230</v>
      </c>
      <c r="M3" s="166" t="s">
        <v>190</v>
      </c>
      <c r="N3" s="167"/>
      <c r="O3" s="167"/>
      <c r="P3" s="167"/>
      <c r="Q3" s="167"/>
      <c r="R3" s="167"/>
      <c r="S3" s="164"/>
      <c r="T3" s="164"/>
      <c r="U3" s="164"/>
      <c r="V3" s="164"/>
      <c r="W3" s="168"/>
      <c r="X3" s="164"/>
    </row>
    <row r="4" spans="1:24" ht="33" customHeight="1">
      <c r="A4" s="152"/>
      <c r="B4" s="169"/>
      <c r="C4" s="169"/>
      <c r="D4" s="169"/>
      <c r="E4" s="169"/>
      <c r="F4" s="169"/>
      <c r="G4" s="169"/>
      <c r="H4" s="169"/>
      <c r="I4" s="170"/>
      <c r="J4" s="171"/>
      <c r="K4" s="171"/>
      <c r="L4" s="170" t="s">
        <v>73</v>
      </c>
      <c r="M4" s="172" t="s">
        <v>231</v>
      </c>
      <c r="N4" s="169"/>
      <c r="O4" s="169"/>
      <c r="P4" s="169"/>
      <c r="Q4" s="169"/>
      <c r="R4" s="169"/>
      <c r="S4" s="169"/>
      <c r="T4" s="169"/>
      <c r="U4" s="169"/>
      <c r="V4" s="169"/>
      <c r="W4" s="162"/>
      <c r="X4" s="169"/>
    </row>
    <row r="5" spans="1:24" ht="22.5" customHeight="1">
      <c r="A5" s="173"/>
      <c r="B5" s="174"/>
      <c r="C5" s="175"/>
      <c r="D5" s="175"/>
      <c r="E5" s="175"/>
      <c r="F5" s="175"/>
      <c r="G5" s="175"/>
      <c r="H5" s="175"/>
      <c r="I5" s="175"/>
      <c r="J5" s="154"/>
      <c r="K5" s="176"/>
      <c r="L5" s="176"/>
      <c r="M5" s="177"/>
      <c r="N5" s="178"/>
      <c r="O5" s="178"/>
      <c r="P5" s="178"/>
      <c r="Q5" s="178"/>
      <c r="R5" s="178"/>
      <c r="S5" s="175"/>
      <c r="T5" s="179"/>
      <c r="U5" s="175"/>
      <c r="V5" s="179"/>
      <c r="W5" s="180"/>
      <c r="X5" s="181" t="s">
        <v>0</v>
      </c>
    </row>
    <row r="6" spans="1:24" ht="22.5" customHeight="1" thickBot="1">
      <c r="A6" s="182"/>
      <c r="B6" s="174"/>
      <c r="C6" s="175"/>
      <c r="D6" s="175"/>
      <c r="E6" s="175"/>
      <c r="F6" s="175"/>
      <c r="G6" s="175"/>
      <c r="H6" s="178"/>
      <c r="I6" s="175"/>
      <c r="J6" s="175"/>
      <c r="K6" s="175"/>
      <c r="L6" s="175"/>
      <c r="M6" s="178"/>
      <c r="N6" s="178"/>
      <c r="O6" s="178"/>
      <c r="P6" s="178"/>
      <c r="Q6" s="178"/>
      <c r="R6" s="178"/>
      <c r="S6" s="175"/>
      <c r="T6" s="183"/>
      <c r="U6" s="175"/>
      <c r="V6" s="183"/>
      <c r="W6" s="180"/>
      <c r="X6" s="184" t="s">
        <v>70</v>
      </c>
    </row>
    <row r="7" spans="1:24" s="77" customFormat="1" ht="21" customHeight="1" thickTop="1">
      <c r="A7" s="185"/>
      <c r="B7" s="186"/>
      <c r="C7" s="187" t="s">
        <v>23</v>
      </c>
      <c r="D7" s="188"/>
      <c r="E7" s="266" t="s">
        <v>192</v>
      </c>
      <c r="F7" s="267"/>
      <c r="G7" s="267"/>
      <c r="H7" s="268"/>
      <c r="I7" s="187"/>
      <c r="J7" s="188"/>
      <c r="K7" s="266" t="s">
        <v>193</v>
      </c>
      <c r="L7" s="267"/>
      <c r="M7" s="267"/>
      <c r="N7" s="267"/>
      <c r="O7" s="267"/>
      <c r="P7" s="267"/>
      <c r="Q7" s="267"/>
      <c r="R7" s="268"/>
      <c r="S7" s="187"/>
      <c r="T7" s="188"/>
      <c r="U7" s="189"/>
      <c r="V7" s="188"/>
      <c r="W7" s="190"/>
      <c r="X7" s="191"/>
    </row>
    <row r="8" spans="1:24" s="86" customFormat="1" ht="22.5" customHeight="1" thickBot="1">
      <c r="A8" s="192"/>
      <c r="B8" s="193"/>
      <c r="C8" s="194" t="s">
        <v>24</v>
      </c>
      <c r="D8" s="195"/>
      <c r="E8" s="269" t="s">
        <v>25</v>
      </c>
      <c r="F8" s="270"/>
      <c r="G8" s="270"/>
      <c r="H8" s="271"/>
      <c r="I8" s="196" t="s">
        <v>65</v>
      </c>
      <c r="J8" s="197"/>
      <c r="K8" s="269" t="s">
        <v>83</v>
      </c>
      <c r="L8" s="270"/>
      <c r="M8" s="270"/>
      <c r="N8" s="270"/>
      <c r="O8" s="270"/>
      <c r="P8" s="270"/>
      <c r="Q8" s="270"/>
      <c r="R8" s="271"/>
      <c r="S8" s="198" t="s">
        <v>84</v>
      </c>
      <c r="T8" s="197"/>
      <c r="U8" s="199" t="s">
        <v>85</v>
      </c>
      <c r="V8" s="197"/>
      <c r="W8" s="200"/>
      <c r="X8" s="201"/>
    </row>
    <row r="9" spans="1:24" s="92" customFormat="1" ht="18.75" customHeight="1">
      <c r="A9" s="192"/>
      <c r="B9" s="193"/>
      <c r="C9" s="194" t="s">
        <v>75</v>
      </c>
      <c r="D9" s="195"/>
      <c r="E9" s="196" t="s">
        <v>89</v>
      </c>
      <c r="F9" s="202"/>
      <c r="G9" s="272" t="s">
        <v>90</v>
      </c>
      <c r="H9" s="273"/>
      <c r="I9" s="194"/>
      <c r="J9" s="203"/>
      <c r="K9" s="204" t="s">
        <v>91</v>
      </c>
      <c r="L9" s="202"/>
      <c r="M9" s="274" t="s">
        <v>312</v>
      </c>
      <c r="N9" s="275"/>
      <c r="O9" s="276" t="s">
        <v>44</v>
      </c>
      <c r="P9" s="275"/>
      <c r="Q9" s="205" t="s">
        <v>323</v>
      </c>
      <c r="R9" s="195"/>
      <c r="S9" s="198" t="s">
        <v>66</v>
      </c>
      <c r="T9" s="203"/>
      <c r="U9" s="199" t="s">
        <v>86</v>
      </c>
      <c r="V9" s="203"/>
      <c r="W9" s="206"/>
      <c r="X9" s="207"/>
    </row>
    <row r="10" spans="1:24" s="86" customFormat="1" ht="33.75" customHeight="1" thickBot="1">
      <c r="A10" s="208" t="s">
        <v>39</v>
      </c>
      <c r="B10" s="203"/>
      <c r="C10" s="209" t="s">
        <v>76</v>
      </c>
      <c r="D10" s="210"/>
      <c r="E10" s="209" t="s">
        <v>344</v>
      </c>
      <c r="F10" s="210"/>
      <c r="G10" s="211" t="s">
        <v>77</v>
      </c>
      <c r="H10" s="210"/>
      <c r="I10" s="281" t="s">
        <v>67</v>
      </c>
      <c r="J10" s="282"/>
      <c r="K10" s="209" t="s">
        <v>68</v>
      </c>
      <c r="L10" s="210"/>
      <c r="M10" s="283" t="s">
        <v>313</v>
      </c>
      <c r="N10" s="278"/>
      <c r="O10" s="277" t="s">
        <v>78</v>
      </c>
      <c r="P10" s="278"/>
      <c r="Q10" s="212" t="s">
        <v>79</v>
      </c>
      <c r="R10" s="210"/>
      <c r="S10" s="269" t="s">
        <v>80</v>
      </c>
      <c r="T10" s="271"/>
      <c r="U10" s="270" t="s">
        <v>81</v>
      </c>
      <c r="V10" s="271"/>
      <c r="W10" s="279" t="s">
        <v>26</v>
      </c>
      <c r="X10" s="280"/>
    </row>
    <row r="11" spans="1:24" s="92" customFormat="1" ht="21.75" customHeight="1">
      <c r="A11" s="213"/>
      <c r="B11" s="203"/>
      <c r="C11" s="214" t="s">
        <v>87</v>
      </c>
      <c r="D11" s="215" t="s">
        <v>88</v>
      </c>
      <c r="E11" s="214" t="s">
        <v>87</v>
      </c>
      <c r="F11" s="216" t="s">
        <v>88</v>
      </c>
      <c r="G11" s="214" t="s">
        <v>87</v>
      </c>
      <c r="H11" s="216" t="s">
        <v>88</v>
      </c>
      <c r="I11" s="214" t="s">
        <v>87</v>
      </c>
      <c r="J11" s="216" t="s">
        <v>88</v>
      </c>
      <c r="K11" s="214" t="s">
        <v>87</v>
      </c>
      <c r="L11" s="216" t="s">
        <v>88</v>
      </c>
      <c r="M11" s="217" t="s">
        <v>87</v>
      </c>
      <c r="N11" s="216" t="s">
        <v>88</v>
      </c>
      <c r="O11" s="214" t="s">
        <v>87</v>
      </c>
      <c r="P11" s="216" t="s">
        <v>88</v>
      </c>
      <c r="Q11" s="214" t="s">
        <v>87</v>
      </c>
      <c r="R11" s="216" t="s">
        <v>88</v>
      </c>
      <c r="S11" s="214" t="s">
        <v>87</v>
      </c>
      <c r="T11" s="216" t="s">
        <v>88</v>
      </c>
      <c r="U11" s="214" t="s">
        <v>87</v>
      </c>
      <c r="V11" s="216" t="s">
        <v>88</v>
      </c>
      <c r="W11" s="206"/>
      <c r="X11" s="207"/>
    </row>
    <row r="12" spans="1:24" s="108" customFormat="1" ht="36.75" customHeight="1" thickBot="1">
      <c r="A12" s="218"/>
      <c r="B12" s="219"/>
      <c r="C12" s="220" t="s">
        <v>41</v>
      </c>
      <c r="D12" s="221" t="s">
        <v>40</v>
      </c>
      <c r="E12" s="220" t="s">
        <v>41</v>
      </c>
      <c r="F12" s="222" t="s">
        <v>40</v>
      </c>
      <c r="G12" s="220" t="s">
        <v>41</v>
      </c>
      <c r="H12" s="222" t="s">
        <v>40</v>
      </c>
      <c r="I12" s="220" t="s">
        <v>41</v>
      </c>
      <c r="J12" s="222" t="s">
        <v>40</v>
      </c>
      <c r="K12" s="220" t="s">
        <v>41</v>
      </c>
      <c r="L12" s="222" t="s">
        <v>40</v>
      </c>
      <c r="M12" s="223" t="s">
        <v>41</v>
      </c>
      <c r="N12" s="222" t="s">
        <v>40</v>
      </c>
      <c r="O12" s="220" t="s">
        <v>41</v>
      </c>
      <c r="P12" s="222" t="s">
        <v>40</v>
      </c>
      <c r="Q12" s="220" t="s">
        <v>41</v>
      </c>
      <c r="R12" s="222" t="s">
        <v>40</v>
      </c>
      <c r="S12" s="220" t="s">
        <v>41</v>
      </c>
      <c r="T12" s="222" t="s">
        <v>40</v>
      </c>
      <c r="U12" s="220" t="s">
        <v>41</v>
      </c>
      <c r="V12" s="222" t="s">
        <v>40</v>
      </c>
      <c r="W12" s="224"/>
      <c r="X12" s="225"/>
    </row>
    <row r="13" spans="1:24" ht="28.5" customHeight="1" thickTop="1">
      <c r="A13" s="226" t="s">
        <v>4</v>
      </c>
      <c r="B13" s="227" t="s">
        <v>10</v>
      </c>
      <c r="C13" s="249">
        <v>513418.2445806089</v>
      </c>
      <c r="D13" s="250" t="s">
        <v>343</v>
      </c>
      <c r="E13" s="249">
        <v>212089.85453912205</v>
      </c>
      <c r="F13" s="251" t="s">
        <v>343</v>
      </c>
      <c r="G13" s="249">
        <v>448.875</v>
      </c>
      <c r="H13" s="251" t="s">
        <v>343</v>
      </c>
      <c r="I13" s="249">
        <v>69.59782202472557</v>
      </c>
      <c r="J13" s="251" t="s">
        <v>343</v>
      </c>
      <c r="K13" s="252" t="s">
        <v>343</v>
      </c>
      <c r="L13" s="253">
        <v>922609</v>
      </c>
      <c r="M13" s="254">
        <v>192242</v>
      </c>
      <c r="N13" s="251" t="s">
        <v>343</v>
      </c>
      <c r="O13" s="249">
        <v>655.668</v>
      </c>
      <c r="P13" s="251" t="s">
        <v>343</v>
      </c>
      <c r="Q13" s="249">
        <v>3684.7600582442233</v>
      </c>
      <c r="R13" s="251" t="s">
        <v>343</v>
      </c>
      <c r="S13" s="249">
        <v>922608.9999999999</v>
      </c>
      <c r="T13" s="255">
        <v>922609</v>
      </c>
      <c r="U13" s="252" t="s">
        <v>343</v>
      </c>
      <c r="V13" s="251" t="s">
        <v>343</v>
      </c>
      <c r="W13" s="235" t="s">
        <v>4</v>
      </c>
      <c r="X13" s="236" t="s">
        <v>194</v>
      </c>
    </row>
    <row r="14" spans="1:24" ht="28.5" customHeight="1">
      <c r="A14" s="226" t="s">
        <v>5</v>
      </c>
      <c r="B14" s="227" t="s">
        <v>195</v>
      </c>
      <c r="C14" s="249">
        <v>6729495.232442461</v>
      </c>
      <c r="D14" s="250" t="s">
        <v>343</v>
      </c>
      <c r="E14" s="249">
        <v>1462535.0565109102</v>
      </c>
      <c r="F14" s="251" t="s">
        <v>343</v>
      </c>
      <c r="G14" s="249">
        <v>12279.115</v>
      </c>
      <c r="H14" s="251" t="s">
        <v>343</v>
      </c>
      <c r="I14" s="252" t="s">
        <v>343</v>
      </c>
      <c r="J14" s="251" t="s">
        <v>343</v>
      </c>
      <c r="K14" s="252" t="s">
        <v>343</v>
      </c>
      <c r="L14" s="251" t="s">
        <v>343</v>
      </c>
      <c r="M14" s="254">
        <v>47026</v>
      </c>
      <c r="N14" s="253">
        <v>8737912</v>
      </c>
      <c r="O14" s="249">
        <v>60180.834</v>
      </c>
      <c r="P14" s="251" t="s">
        <v>343</v>
      </c>
      <c r="Q14" s="249">
        <v>230033.76204662834</v>
      </c>
      <c r="R14" s="251" t="s">
        <v>343</v>
      </c>
      <c r="S14" s="249">
        <v>8541550</v>
      </c>
      <c r="T14" s="253">
        <v>8737912</v>
      </c>
      <c r="U14" s="249">
        <v>196362</v>
      </c>
      <c r="V14" s="251" t="s">
        <v>343</v>
      </c>
      <c r="W14" s="237" t="s">
        <v>5</v>
      </c>
      <c r="X14" s="236" t="s">
        <v>196</v>
      </c>
    </row>
    <row r="15" spans="1:24" ht="28.5" customHeight="1">
      <c r="A15" s="226" t="s">
        <v>6</v>
      </c>
      <c r="B15" s="227" t="s">
        <v>197</v>
      </c>
      <c r="C15" s="249">
        <v>11879685.444811689</v>
      </c>
      <c r="D15" s="250" t="s">
        <v>343</v>
      </c>
      <c r="E15" s="249">
        <v>1380119.3457503652</v>
      </c>
      <c r="F15" s="251" t="s">
        <v>343</v>
      </c>
      <c r="G15" s="249">
        <v>125696</v>
      </c>
      <c r="H15" s="251" t="s">
        <v>343</v>
      </c>
      <c r="I15" s="252" t="s">
        <v>343</v>
      </c>
      <c r="J15" s="251" t="s">
        <v>343</v>
      </c>
      <c r="K15" s="252" t="s">
        <v>343</v>
      </c>
      <c r="L15" s="251" t="s">
        <v>343</v>
      </c>
      <c r="M15" s="254">
        <v>902004</v>
      </c>
      <c r="N15" s="253">
        <v>17088576</v>
      </c>
      <c r="O15" s="249">
        <v>935451.5970000001</v>
      </c>
      <c r="P15" s="251" t="s">
        <v>343</v>
      </c>
      <c r="Q15" s="249">
        <v>504713.6124379457</v>
      </c>
      <c r="R15" s="251" t="s">
        <v>343</v>
      </c>
      <c r="S15" s="249">
        <v>15727670</v>
      </c>
      <c r="T15" s="253">
        <v>17088576</v>
      </c>
      <c r="U15" s="249">
        <v>1360906</v>
      </c>
      <c r="V15" s="251" t="s">
        <v>343</v>
      </c>
      <c r="W15" s="237" t="s">
        <v>6</v>
      </c>
      <c r="X15" s="236" t="s">
        <v>198</v>
      </c>
    </row>
    <row r="16" spans="1:24" ht="28.5" customHeight="1">
      <c r="A16" s="226" t="s">
        <v>7</v>
      </c>
      <c r="B16" s="227" t="s">
        <v>199</v>
      </c>
      <c r="C16" s="249">
        <v>1090166.7698271861</v>
      </c>
      <c r="D16" s="250" t="s">
        <v>343</v>
      </c>
      <c r="E16" s="249">
        <v>7494.812172813846</v>
      </c>
      <c r="F16" s="251" t="s">
        <v>343</v>
      </c>
      <c r="G16" s="249">
        <v>232</v>
      </c>
      <c r="H16" s="251" t="s">
        <v>343</v>
      </c>
      <c r="I16" s="252" t="s">
        <v>343</v>
      </c>
      <c r="J16" s="251" t="s">
        <v>343</v>
      </c>
      <c r="K16" s="252" t="s">
        <v>343</v>
      </c>
      <c r="L16" s="251" t="s">
        <v>343</v>
      </c>
      <c r="M16" s="254">
        <v>523263</v>
      </c>
      <c r="N16" s="251" t="s">
        <v>343</v>
      </c>
      <c r="O16" s="249">
        <v>715.418</v>
      </c>
      <c r="P16" s="251" t="s">
        <v>343</v>
      </c>
      <c r="Q16" s="249">
        <v>6769</v>
      </c>
      <c r="R16" s="251" t="s">
        <v>343</v>
      </c>
      <c r="S16" s="249">
        <v>1628641</v>
      </c>
      <c r="T16" s="251" t="s">
        <v>343</v>
      </c>
      <c r="U16" s="252" t="s">
        <v>343</v>
      </c>
      <c r="V16" s="253">
        <v>1628641</v>
      </c>
      <c r="W16" s="237" t="s">
        <v>7</v>
      </c>
      <c r="X16" s="236" t="s">
        <v>200</v>
      </c>
    </row>
    <row r="17" spans="1:24" ht="28.5" customHeight="1">
      <c r="A17" s="226" t="s">
        <v>8</v>
      </c>
      <c r="B17" s="227" t="s">
        <v>12</v>
      </c>
      <c r="C17" s="252" t="s">
        <v>343</v>
      </c>
      <c r="D17" s="250" t="s">
        <v>343</v>
      </c>
      <c r="E17" s="252" t="s">
        <v>343</v>
      </c>
      <c r="F17" s="251" t="s">
        <v>343</v>
      </c>
      <c r="G17" s="252" t="s">
        <v>343</v>
      </c>
      <c r="H17" s="251" t="s">
        <v>343</v>
      </c>
      <c r="I17" s="249">
        <v>931901</v>
      </c>
      <c r="J17" s="251" t="s">
        <v>343</v>
      </c>
      <c r="K17" s="252" t="s">
        <v>343</v>
      </c>
      <c r="L17" s="253">
        <v>202802</v>
      </c>
      <c r="M17" s="256" t="s">
        <v>343</v>
      </c>
      <c r="N17" s="253">
        <v>729099</v>
      </c>
      <c r="O17" s="252" t="s">
        <v>343</v>
      </c>
      <c r="P17" s="251" t="s">
        <v>343</v>
      </c>
      <c r="Q17" s="252" t="s">
        <v>343</v>
      </c>
      <c r="R17" s="251" t="s">
        <v>343</v>
      </c>
      <c r="S17" s="249">
        <v>931901</v>
      </c>
      <c r="T17" s="253">
        <v>931901</v>
      </c>
      <c r="U17" s="252" t="s">
        <v>343</v>
      </c>
      <c r="V17" s="251" t="s">
        <v>343</v>
      </c>
      <c r="W17" s="237" t="s">
        <v>8</v>
      </c>
      <c r="X17" s="236" t="s">
        <v>201</v>
      </c>
    </row>
    <row r="18" spans="1:24" ht="28.5" customHeight="1">
      <c r="A18" s="226" t="s">
        <v>9</v>
      </c>
      <c r="B18" s="227" t="s">
        <v>13</v>
      </c>
      <c r="C18" s="252" t="s">
        <v>343</v>
      </c>
      <c r="D18" s="250" t="s">
        <v>343</v>
      </c>
      <c r="E18" s="252" t="s">
        <v>343</v>
      </c>
      <c r="F18" s="251" t="s">
        <v>343</v>
      </c>
      <c r="G18" s="252" t="s">
        <v>343</v>
      </c>
      <c r="H18" s="251" t="s">
        <v>343</v>
      </c>
      <c r="I18" s="252" t="s">
        <v>343</v>
      </c>
      <c r="J18" s="251" t="s">
        <v>343</v>
      </c>
      <c r="K18" s="252" t="s">
        <v>343</v>
      </c>
      <c r="L18" s="253">
        <v>837637</v>
      </c>
      <c r="M18" s="254">
        <v>837637</v>
      </c>
      <c r="N18" s="251" t="s">
        <v>343</v>
      </c>
      <c r="O18" s="252" t="s">
        <v>343</v>
      </c>
      <c r="P18" s="251" t="s">
        <v>343</v>
      </c>
      <c r="Q18" s="252" t="s">
        <v>343</v>
      </c>
      <c r="R18" s="251" t="s">
        <v>343</v>
      </c>
      <c r="S18" s="249">
        <v>837637</v>
      </c>
      <c r="T18" s="253">
        <v>837637</v>
      </c>
      <c r="U18" s="252" t="s">
        <v>343</v>
      </c>
      <c r="V18" s="251" t="s">
        <v>343</v>
      </c>
      <c r="W18" s="237" t="s">
        <v>9</v>
      </c>
      <c r="X18" s="236" t="s">
        <v>202</v>
      </c>
    </row>
    <row r="19" spans="1:24" ht="28.5" customHeight="1">
      <c r="A19" s="226" t="s">
        <v>20</v>
      </c>
      <c r="B19" s="227" t="s">
        <v>14</v>
      </c>
      <c r="C19" s="252" t="s">
        <v>343</v>
      </c>
      <c r="D19" s="250" t="s">
        <v>343</v>
      </c>
      <c r="E19" s="252" t="s">
        <v>343</v>
      </c>
      <c r="F19" s="251" t="s">
        <v>343</v>
      </c>
      <c r="G19" s="252" t="s">
        <v>343</v>
      </c>
      <c r="H19" s="251" t="s">
        <v>343</v>
      </c>
      <c r="I19" s="252" t="s">
        <v>343</v>
      </c>
      <c r="J19" s="251" t="s">
        <v>343</v>
      </c>
      <c r="K19" s="252" t="s">
        <v>343</v>
      </c>
      <c r="L19" s="253">
        <v>2044739</v>
      </c>
      <c r="M19" s="254">
        <v>2025113</v>
      </c>
      <c r="N19" s="251" t="s">
        <v>343</v>
      </c>
      <c r="O19" s="249">
        <v>19619</v>
      </c>
      <c r="P19" s="251" t="s">
        <v>343</v>
      </c>
      <c r="Q19" s="249">
        <v>7</v>
      </c>
      <c r="R19" s="251" t="s">
        <v>343</v>
      </c>
      <c r="S19" s="249">
        <v>2044739</v>
      </c>
      <c r="T19" s="253">
        <v>2044739</v>
      </c>
      <c r="U19" s="252" t="s">
        <v>343</v>
      </c>
      <c r="V19" s="251" t="s">
        <v>343</v>
      </c>
      <c r="W19" s="237" t="s">
        <v>20</v>
      </c>
      <c r="X19" s="236" t="s">
        <v>93</v>
      </c>
    </row>
    <row r="20" spans="1:24" ht="28.5" customHeight="1">
      <c r="A20" s="226" t="s">
        <v>21</v>
      </c>
      <c r="B20" s="227" t="s">
        <v>203</v>
      </c>
      <c r="C20" s="252" t="s">
        <v>343</v>
      </c>
      <c r="D20" s="250" t="s">
        <v>343</v>
      </c>
      <c r="E20" s="252" t="s">
        <v>343</v>
      </c>
      <c r="F20" s="251" t="s">
        <v>343</v>
      </c>
      <c r="G20" s="252" t="s">
        <v>343</v>
      </c>
      <c r="H20" s="251" t="s">
        <v>343</v>
      </c>
      <c r="I20" s="252" t="s">
        <v>343</v>
      </c>
      <c r="J20" s="251" t="s">
        <v>343</v>
      </c>
      <c r="K20" s="252" t="s">
        <v>343</v>
      </c>
      <c r="L20" s="253">
        <v>3520820</v>
      </c>
      <c r="M20" s="254">
        <v>3443685</v>
      </c>
      <c r="N20" s="251" t="s">
        <v>343</v>
      </c>
      <c r="O20" s="252" t="s">
        <v>343</v>
      </c>
      <c r="P20" s="251" t="s">
        <v>343</v>
      </c>
      <c r="Q20" s="249">
        <v>77135</v>
      </c>
      <c r="R20" s="251" t="s">
        <v>343</v>
      </c>
      <c r="S20" s="249">
        <v>3520820</v>
      </c>
      <c r="T20" s="253">
        <v>3520820</v>
      </c>
      <c r="U20" s="252" t="s">
        <v>343</v>
      </c>
      <c r="V20" s="251" t="s">
        <v>343</v>
      </c>
      <c r="W20" s="237" t="s">
        <v>21</v>
      </c>
      <c r="X20" s="236" t="s">
        <v>204</v>
      </c>
    </row>
    <row r="21" spans="1:24" ht="28.5" customHeight="1">
      <c r="A21" s="226" t="s">
        <v>22</v>
      </c>
      <c r="B21" s="227" t="s">
        <v>15</v>
      </c>
      <c r="C21" s="252" t="s">
        <v>343</v>
      </c>
      <c r="D21" s="250" t="s">
        <v>343</v>
      </c>
      <c r="E21" s="252" t="s">
        <v>343</v>
      </c>
      <c r="F21" s="251" t="s">
        <v>343</v>
      </c>
      <c r="G21" s="252" t="s">
        <v>343</v>
      </c>
      <c r="H21" s="251" t="s">
        <v>343</v>
      </c>
      <c r="I21" s="252" t="s">
        <v>343</v>
      </c>
      <c r="J21" s="251" t="s">
        <v>343</v>
      </c>
      <c r="K21" s="249">
        <v>425610</v>
      </c>
      <c r="L21" s="251" t="s">
        <v>343</v>
      </c>
      <c r="M21" s="256" t="s">
        <v>343</v>
      </c>
      <c r="N21" s="253">
        <v>425610</v>
      </c>
      <c r="O21" s="252" t="s">
        <v>343</v>
      </c>
      <c r="P21" s="251" t="s">
        <v>343</v>
      </c>
      <c r="Q21" s="252" t="s">
        <v>343</v>
      </c>
      <c r="R21" s="253" t="s">
        <v>343</v>
      </c>
      <c r="S21" s="249">
        <v>425610</v>
      </c>
      <c r="T21" s="253">
        <v>425610</v>
      </c>
      <c r="U21" s="252" t="s">
        <v>343</v>
      </c>
      <c r="V21" s="251" t="s">
        <v>343</v>
      </c>
      <c r="W21" s="237" t="s">
        <v>22</v>
      </c>
      <c r="X21" s="236" t="s">
        <v>205</v>
      </c>
    </row>
    <row r="22" spans="1:24" ht="28.5" customHeight="1">
      <c r="A22" s="226" t="s">
        <v>27</v>
      </c>
      <c r="B22" s="227" t="s">
        <v>16</v>
      </c>
      <c r="C22" s="252" t="s">
        <v>343</v>
      </c>
      <c r="D22" s="250" t="s">
        <v>343</v>
      </c>
      <c r="E22" s="252" t="s">
        <v>343</v>
      </c>
      <c r="F22" s="251" t="s">
        <v>343</v>
      </c>
      <c r="G22" s="252" t="s">
        <v>343</v>
      </c>
      <c r="H22" s="251" t="s">
        <v>343</v>
      </c>
      <c r="I22" s="252" t="s">
        <v>343</v>
      </c>
      <c r="J22" s="251" t="s">
        <v>343</v>
      </c>
      <c r="K22" s="252" t="s">
        <v>343</v>
      </c>
      <c r="L22" s="251" t="s">
        <v>343</v>
      </c>
      <c r="M22" s="254">
        <v>92085</v>
      </c>
      <c r="N22" s="253">
        <v>14875</v>
      </c>
      <c r="O22" s="252" t="s">
        <v>343</v>
      </c>
      <c r="P22" s="251" t="s">
        <v>343</v>
      </c>
      <c r="Q22" s="249">
        <v>14875</v>
      </c>
      <c r="R22" s="253">
        <v>92085</v>
      </c>
      <c r="S22" s="249">
        <v>106960</v>
      </c>
      <c r="T22" s="253">
        <v>106960</v>
      </c>
      <c r="U22" s="252" t="s">
        <v>343</v>
      </c>
      <c r="V22" s="251" t="s">
        <v>343</v>
      </c>
      <c r="W22" s="237" t="s">
        <v>27</v>
      </c>
      <c r="X22" s="236" t="s">
        <v>206</v>
      </c>
    </row>
    <row r="23" spans="1:24" ht="28.5" customHeight="1">
      <c r="A23" s="226" t="s">
        <v>28</v>
      </c>
      <c r="B23" s="227" t="s">
        <v>18</v>
      </c>
      <c r="C23" s="252" t="s">
        <v>343</v>
      </c>
      <c r="D23" s="257">
        <v>9828287.400853334</v>
      </c>
      <c r="E23" s="252" t="s">
        <v>343</v>
      </c>
      <c r="F23" s="253">
        <v>6003883.286963364</v>
      </c>
      <c r="G23" s="252" t="s">
        <v>343</v>
      </c>
      <c r="H23" s="253">
        <v>527221</v>
      </c>
      <c r="I23" s="252" t="s">
        <v>343</v>
      </c>
      <c r="J23" s="253">
        <v>1785416.44</v>
      </c>
      <c r="K23" s="252" t="s">
        <v>343</v>
      </c>
      <c r="L23" s="251" t="s">
        <v>343</v>
      </c>
      <c r="M23" s="254">
        <v>18644401</v>
      </c>
      <c r="N23" s="253">
        <v>4486</v>
      </c>
      <c r="O23" s="249">
        <v>984631.817</v>
      </c>
      <c r="P23" s="253">
        <v>150114</v>
      </c>
      <c r="Q23" s="249">
        <v>435665.6628009957</v>
      </c>
      <c r="R23" s="253">
        <v>493509.3519842983</v>
      </c>
      <c r="S23" s="249">
        <v>20064698.479801</v>
      </c>
      <c r="T23" s="253">
        <v>18792917.479801</v>
      </c>
      <c r="U23" s="252" t="s">
        <v>343</v>
      </c>
      <c r="V23" s="253">
        <v>1271781</v>
      </c>
      <c r="W23" s="237" t="s">
        <v>28</v>
      </c>
      <c r="X23" s="236" t="s">
        <v>207</v>
      </c>
    </row>
    <row r="24" spans="1:24" ht="28.5" customHeight="1">
      <c r="A24" s="226" t="s">
        <v>29</v>
      </c>
      <c r="B24" s="227" t="s">
        <v>208</v>
      </c>
      <c r="C24" s="249">
        <v>627014.5589084381</v>
      </c>
      <c r="D24" s="250" t="s">
        <v>343</v>
      </c>
      <c r="E24" s="249">
        <v>180948.45937117035</v>
      </c>
      <c r="F24" s="253">
        <v>1715.9965746372382</v>
      </c>
      <c r="G24" s="249">
        <v>2000</v>
      </c>
      <c r="H24" s="251" t="s">
        <v>343</v>
      </c>
      <c r="I24" s="252" t="s">
        <v>343</v>
      </c>
      <c r="J24" s="251" t="s">
        <v>343</v>
      </c>
      <c r="K24" s="252" t="s">
        <v>343</v>
      </c>
      <c r="L24" s="253">
        <v>451069</v>
      </c>
      <c r="M24" s="254">
        <v>190140</v>
      </c>
      <c r="N24" s="253">
        <v>517030</v>
      </c>
      <c r="O24" s="249">
        <v>141869.29200000002</v>
      </c>
      <c r="P24" s="253">
        <v>4385</v>
      </c>
      <c r="Q24" s="249">
        <v>892495.2084405188</v>
      </c>
      <c r="R24" s="253">
        <v>1511796.5221454902</v>
      </c>
      <c r="S24" s="249">
        <v>2034467.5187201272</v>
      </c>
      <c r="T24" s="253">
        <v>2485996.5187201276</v>
      </c>
      <c r="U24" s="249">
        <v>451529</v>
      </c>
      <c r="V24" s="251" t="s">
        <v>343</v>
      </c>
      <c r="W24" s="237" t="s">
        <v>29</v>
      </c>
      <c r="X24" s="236" t="s">
        <v>209</v>
      </c>
    </row>
    <row r="25" spans="1:24" ht="28.5" customHeight="1">
      <c r="A25" s="226" t="s">
        <v>30</v>
      </c>
      <c r="B25" s="227" t="s">
        <v>46</v>
      </c>
      <c r="C25" s="249">
        <v>70338.96243849467</v>
      </c>
      <c r="D25" s="257">
        <v>310659.77606501884</v>
      </c>
      <c r="E25" s="249">
        <v>168467.11885892926</v>
      </c>
      <c r="F25" s="253">
        <v>464620.5888929817</v>
      </c>
      <c r="G25" s="249">
        <v>3</v>
      </c>
      <c r="H25" s="253">
        <v>167861</v>
      </c>
      <c r="I25" s="249">
        <v>547389.646090412</v>
      </c>
      <c r="J25" s="253">
        <v>36427.70415020136</v>
      </c>
      <c r="K25" s="252" t="s">
        <v>343</v>
      </c>
      <c r="L25" s="251" t="s">
        <v>343</v>
      </c>
      <c r="M25" s="256" t="s">
        <v>343</v>
      </c>
      <c r="N25" s="253">
        <v>284635.725</v>
      </c>
      <c r="O25" s="252" t="s">
        <v>343</v>
      </c>
      <c r="P25" s="251" t="s">
        <v>343</v>
      </c>
      <c r="Q25" s="252" t="s">
        <v>343</v>
      </c>
      <c r="R25" s="253">
        <v>8234.263355417886</v>
      </c>
      <c r="S25" s="249">
        <v>786198.727387836</v>
      </c>
      <c r="T25" s="253">
        <v>1272439.0574636199</v>
      </c>
      <c r="U25" s="249">
        <v>511696</v>
      </c>
      <c r="V25" s="253">
        <v>25455.66992421612</v>
      </c>
      <c r="W25" s="237" t="s">
        <v>30</v>
      </c>
      <c r="X25" s="236" t="s">
        <v>210</v>
      </c>
    </row>
    <row r="26" spans="1:24" ht="28.5" customHeight="1">
      <c r="A26" s="226" t="s">
        <v>47</v>
      </c>
      <c r="B26" s="227" t="s">
        <v>49</v>
      </c>
      <c r="C26" s="249">
        <v>22638.96</v>
      </c>
      <c r="D26" s="250" t="s">
        <v>343</v>
      </c>
      <c r="E26" s="249">
        <v>96783.48318020752</v>
      </c>
      <c r="F26" s="253">
        <v>442706.66230054246</v>
      </c>
      <c r="G26" s="249">
        <v>313.38359959563456</v>
      </c>
      <c r="H26" s="253">
        <v>14493</v>
      </c>
      <c r="I26" s="252" t="s">
        <v>343</v>
      </c>
      <c r="J26" s="251" t="s">
        <v>343</v>
      </c>
      <c r="K26" s="252" t="s">
        <v>343</v>
      </c>
      <c r="L26" s="251" t="s">
        <v>343</v>
      </c>
      <c r="M26" s="254">
        <v>147380.86892628705</v>
      </c>
      <c r="N26" s="251" t="s">
        <v>343</v>
      </c>
      <c r="O26" s="249">
        <v>176438.86469407898</v>
      </c>
      <c r="P26" s="251" t="s">
        <v>343</v>
      </c>
      <c r="Q26" s="249">
        <v>310780.4395998307</v>
      </c>
      <c r="R26" s="253">
        <v>297432.3376994575</v>
      </c>
      <c r="S26" s="249">
        <v>754335.9999999999</v>
      </c>
      <c r="T26" s="253">
        <v>754632</v>
      </c>
      <c r="U26" s="249">
        <v>296</v>
      </c>
      <c r="V26" s="251" t="s">
        <v>343</v>
      </c>
      <c r="W26" s="237" t="s">
        <v>47</v>
      </c>
      <c r="X26" s="236" t="s">
        <v>211</v>
      </c>
    </row>
    <row r="27" spans="1:24" ht="28.5" customHeight="1">
      <c r="A27" s="226" t="s">
        <v>48</v>
      </c>
      <c r="B27" s="227" t="s">
        <v>19</v>
      </c>
      <c r="C27" s="249">
        <v>61513.50039999999</v>
      </c>
      <c r="D27" s="250" t="s">
        <v>343</v>
      </c>
      <c r="E27" s="249">
        <v>20440.480451819167</v>
      </c>
      <c r="F27" s="251" t="s">
        <v>343</v>
      </c>
      <c r="G27" s="249">
        <v>9568.268951833217</v>
      </c>
      <c r="H27" s="251" t="s">
        <v>343</v>
      </c>
      <c r="I27" s="249">
        <v>100</v>
      </c>
      <c r="J27" s="253">
        <v>3187228</v>
      </c>
      <c r="K27" s="252" t="s">
        <v>343</v>
      </c>
      <c r="L27" s="251" t="s">
        <v>343</v>
      </c>
      <c r="M27" s="254">
        <v>1102172.144198411</v>
      </c>
      <c r="N27" s="251" t="s">
        <v>343</v>
      </c>
      <c r="O27" s="249">
        <v>1413608.8573782295</v>
      </c>
      <c r="P27" s="251" t="s">
        <v>343</v>
      </c>
      <c r="Q27" s="249">
        <v>572989.7486197079</v>
      </c>
      <c r="R27" s="251" t="s">
        <v>343</v>
      </c>
      <c r="S27" s="249">
        <v>3180393.0000000005</v>
      </c>
      <c r="T27" s="253">
        <v>3187228</v>
      </c>
      <c r="U27" s="249">
        <v>6835</v>
      </c>
      <c r="V27" s="251" t="s">
        <v>343</v>
      </c>
      <c r="W27" s="237" t="s">
        <v>48</v>
      </c>
      <c r="X27" s="236" t="s">
        <v>212</v>
      </c>
    </row>
    <row r="28" spans="1:24" ht="28.5" customHeight="1">
      <c r="A28" s="226" t="s">
        <v>31</v>
      </c>
      <c r="B28" s="227" t="s">
        <v>50</v>
      </c>
      <c r="C28" s="249">
        <v>79794.90173948421</v>
      </c>
      <c r="D28" s="250" t="s">
        <v>343</v>
      </c>
      <c r="E28" s="249">
        <v>25140.100801619188</v>
      </c>
      <c r="F28" s="253">
        <v>796230.454</v>
      </c>
      <c r="G28" s="249">
        <v>509</v>
      </c>
      <c r="H28" s="253">
        <v>235919</v>
      </c>
      <c r="I28" s="252" t="s">
        <v>343</v>
      </c>
      <c r="J28" s="251" t="s">
        <v>343</v>
      </c>
      <c r="K28" s="252" t="s">
        <v>343</v>
      </c>
      <c r="L28" s="251" t="s">
        <v>343</v>
      </c>
      <c r="M28" s="254">
        <v>309172</v>
      </c>
      <c r="N28" s="251" t="s">
        <v>343</v>
      </c>
      <c r="O28" s="249">
        <v>203061.188</v>
      </c>
      <c r="P28" s="251" t="s">
        <v>343</v>
      </c>
      <c r="Q28" s="249">
        <v>566260.8094588965</v>
      </c>
      <c r="R28" s="253">
        <v>159773.546</v>
      </c>
      <c r="S28" s="249">
        <v>1183938</v>
      </c>
      <c r="T28" s="253">
        <v>1191923</v>
      </c>
      <c r="U28" s="249">
        <v>7985</v>
      </c>
      <c r="V28" s="251" t="s">
        <v>343</v>
      </c>
      <c r="W28" s="237" t="s">
        <v>31</v>
      </c>
      <c r="X28" s="236" t="s">
        <v>213</v>
      </c>
    </row>
    <row r="29" spans="1:24" ht="28.5" customHeight="1">
      <c r="A29" s="226" t="s">
        <v>32</v>
      </c>
      <c r="B29" s="227" t="s">
        <v>17</v>
      </c>
      <c r="C29" s="249">
        <v>75975.78702880339</v>
      </c>
      <c r="D29" s="250" t="s">
        <v>343</v>
      </c>
      <c r="E29" s="249">
        <v>9004.288371947696</v>
      </c>
      <c r="F29" s="251" t="s">
        <v>343</v>
      </c>
      <c r="G29" s="249">
        <v>2207</v>
      </c>
      <c r="H29" s="251" t="s">
        <v>343</v>
      </c>
      <c r="I29" s="252" t="s">
        <v>343</v>
      </c>
      <c r="J29" s="251" t="s">
        <v>343</v>
      </c>
      <c r="K29" s="252" t="s">
        <v>343</v>
      </c>
      <c r="L29" s="251" t="s">
        <v>343</v>
      </c>
      <c r="M29" s="254">
        <v>132509</v>
      </c>
      <c r="N29" s="253">
        <v>811192</v>
      </c>
      <c r="O29" s="249">
        <v>273734.299</v>
      </c>
      <c r="P29" s="251" t="s">
        <v>343</v>
      </c>
      <c r="Q29" s="249">
        <v>317761.6255992489</v>
      </c>
      <c r="R29" s="251" t="s">
        <v>343</v>
      </c>
      <c r="S29" s="249">
        <v>811192</v>
      </c>
      <c r="T29" s="253">
        <v>811192</v>
      </c>
      <c r="U29" s="252" t="s">
        <v>343</v>
      </c>
      <c r="V29" s="251" t="s">
        <v>343</v>
      </c>
      <c r="W29" s="237" t="s">
        <v>32</v>
      </c>
      <c r="X29" s="236" t="s">
        <v>214</v>
      </c>
    </row>
    <row r="30" spans="1:24" ht="28.5" customHeight="1">
      <c r="A30" s="226" t="s">
        <v>33</v>
      </c>
      <c r="B30" s="227" t="s">
        <v>45</v>
      </c>
      <c r="C30" s="249">
        <v>1079885.6996895517</v>
      </c>
      <c r="D30" s="250" t="s">
        <v>343</v>
      </c>
      <c r="E30" s="249">
        <v>570824.3624234009</v>
      </c>
      <c r="F30" s="251" t="s">
        <v>343</v>
      </c>
      <c r="G30" s="249">
        <v>31737.12787467973</v>
      </c>
      <c r="H30" s="251" t="s">
        <v>343</v>
      </c>
      <c r="I30" s="249">
        <v>26735.55191420492</v>
      </c>
      <c r="J30" s="251" t="s">
        <v>343</v>
      </c>
      <c r="K30" s="252" t="s">
        <v>343</v>
      </c>
      <c r="L30" s="251" t="s">
        <v>343</v>
      </c>
      <c r="M30" s="254">
        <v>96239.59403422564</v>
      </c>
      <c r="N30" s="253">
        <v>1602</v>
      </c>
      <c r="O30" s="249">
        <v>110036.86983423693</v>
      </c>
      <c r="P30" s="251" t="s">
        <v>343</v>
      </c>
      <c r="Q30" s="249">
        <v>71335.725433</v>
      </c>
      <c r="R30" s="253">
        <v>2003196</v>
      </c>
      <c r="S30" s="249">
        <v>1986794.9312032997</v>
      </c>
      <c r="T30" s="253">
        <v>2004798</v>
      </c>
      <c r="U30" s="249">
        <v>18003.068796700354</v>
      </c>
      <c r="V30" s="251" t="s">
        <v>343</v>
      </c>
      <c r="W30" s="237" t="s">
        <v>33</v>
      </c>
      <c r="X30" s="236" t="s">
        <v>215</v>
      </c>
    </row>
    <row r="31" spans="1:24" ht="28.5" customHeight="1">
      <c r="A31" s="226" t="s">
        <v>34</v>
      </c>
      <c r="B31" s="227" t="s">
        <v>51</v>
      </c>
      <c r="C31" s="249">
        <v>6232300.608603664</v>
      </c>
      <c r="D31" s="250" t="s">
        <v>343</v>
      </c>
      <c r="E31" s="249">
        <v>2681018.8236988503</v>
      </c>
      <c r="F31" s="253">
        <v>14315250</v>
      </c>
      <c r="G31" s="249">
        <v>2147.121133789579</v>
      </c>
      <c r="H31" s="253" t="s">
        <v>343</v>
      </c>
      <c r="I31" s="249">
        <v>868064.7307777697</v>
      </c>
      <c r="J31" s="251" t="s">
        <v>343</v>
      </c>
      <c r="K31" s="252" t="s">
        <v>343</v>
      </c>
      <c r="L31" s="251" t="s">
        <v>343</v>
      </c>
      <c r="M31" s="254">
        <v>331166.4128034014</v>
      </c>
      <c r="N31" s="253">
        <v>398193</v>
      </c>
      <c r="O31" s="249">
        <v>369972.5785945303</v>
      </c>
      <c r="P31" s="253">
        <v>57908</v>
      </c>
      <c r="Q31" s="249">
        <v>1421098.724387995</v>
      </c>
      <c r="R31" s="253">
        <v>2243655</v>
      </c>
      <c r="S31" s="249">
        <v>11905769</v>
      </c>
      <c r="T31" s="253">
        <v>17015006</v>
      </c>
      <c r="U31" s="249">
        <v>5109237</v>
      </c>
      <c r="V31" s="251" t="s">
        <v>343</v>
      </c>
      <c r="W31" s="237" t="s">
        <v>34</v>
      </c>
      <c r="X31" s="236" t="s">
        <v>216</v>
      </c>
    </row>
    <row r="32" spans="1:24" ht="28.5" customHeight="1">
      <c r="A32" s="226" t="s">
        <v>35</v>
      </c>
      <c r="B32" s="227" t="s">
        <v>52</v>
      </c>
      <c r="C32" s="249">
        <v>4652369.911567067</v>
      </c>
      <c r="D32" s="250" t="s">
        <v>343</v>
      </c>
      <c r="E32" s="249">
        <v>2696127.363040101</v>
      </c>
      <c r="F32" s="253">
        <v>6094733.672090035</v>
      </c>
      <c r="G32" s="249">
        <v>28891.899238980255</v>
      </c>
      <c r="H32" s="253">
        <v>2598702.543</v>
      </c>
      <c r="I32" s="249">
        <v>3729756.6942383666</v>
      </c>
      <c r="J32" s="251" t="s">
        <v>343</v>
      </c>
      <c r="K32" s="249">
        <v>26807</v>
      </c>
      <c r="L32" s="253">
        <v>882502</v>
      </c>
      <c r="M32" s="254">
        <v>358208.6882592024</v>
      </c>
      <c r="N32" s="253">
        <v>1509499</v>
      </c>
      <c r="O32" s="249">
        <v>30053.463743526274</v>
      </c>
      <c r="P32" s="253">
        <v>330129.558</v>
      </c>
      <c r="Q32" s="249">
        <v>620361.8690761074</v>
      </c>
      <c r="R32" s="253">
        <v>1395448.1160733155</v>
      </c>
      <c r="S32" s="249">
        <v>12142576.88916335</v>
      </c>
      <c r="T32" s="253">
        <v>12811014.88916335</v>
      </c>
      <c r="U32" s="249">
        <v>668438</v>
      </c>
      <c r="V32" s="251" t="s">
        <v>343</v>
      </c>
      <c r="W32" s="237" t="s">
        <v>35</v>
      </c>
      <c r="X32" s="236" t="s">
        <v>217</v>
      </c>
    </row>
    <row r="33" spans="1:24" ht="28.5" customHeight="1">
      <c r="A33" s="226" t="s">
        <v>36</v>
      </c>
      <c r="B33" s="227" t="s">
        <v>11</v>
      </c>
      <c r="C33" s="249">
        <v>5704484</v>
      </c>
      <c r="D33" s="250" t="s">
        <v>343</v>
      </c>
      <c r="E33" s="252" t="s">
        <v>343</v>
      </c>
      <c r="F33" s="251" t="s">
        <v>343</v>
      </c>
      <c r="G33" s="252" t="s">
        <v>343</v>
      </c>
      <c r="H33" s="251" t="s">
        <v>343</v>
      </c>
      <c r="I33" s="252" t="s">
        <v>343</v>
      </c>
      <c r="J33" s="251" t="s">
        <v>343</v>
      </c>
      <c r="K33" s="252" t="s">
        <v>343</v>
      </c>
      <c r="L33" s="251" t="s">
        <v>343</v>
      </c>
      <c r="M33" s="256" t="s">
        <v>343</v>
      </c>
      <c r="N33" s="251" t="s">
        <v>343</v>
      </c>
      <c r="O33" s="252" t="s">
        <v>343</v>
      </c>
      <c r="P33" s="253">
        <v>5704484</v>
      </c>
      <c r="Q33" s="252" t="s">
        <v>343</v>
      </c>
      <c r="R33" s="251" t="s">
        <v>343</v>
      </c>
      <c r="S33" s="249">
        <v>5704484</v>
      </c>
      <c r="T33" s="253">
        <v>5704484</v>
      </c>
      <c r="U33" s="252" t="s">
        <v>343</v>
      </c>
      <c r="V33" s="251" t="s">
        <v>343</v>
      </c>
      <c r="W33" s="237" t="s">
        <v>36</v>
      </c>
      <c r="X33" s="236" t="s">
        <v>218</v>
      </c>
    </row>
    <row r="34" spans="1:24" ht="28.5" customHeight="1">
      <c r="A34" s="226" t="s">
        <v>37</v>
      </c>
      <c r="B34" s="227" t="s">
        <v>53</v>
      </c>
      <c r="C34" s="249">
        <v>738466</v>
      </c>
      <c r="D34" s="250" t="s">
        <v>343</v>
      </c>
      <c r="E34" s="252" t="s">
        <v>343</v>
      </c>
      <c r="F34" s="251" t="s">
        <v>343</v>
      </c>
      <c r="G34" s="252" t="s">
        <v>343</v>
      </c>
      <c r="H34" s="251" t="s">
        <v>343</v>
      </c>
      <c r="I34" s="252" t="s">
        <v>343</v>
      </c>
      <c r="J34" s="251" t="s">
        <v>343</v>
      </c>
      <c r="K34" s="252" t="s">
        <v>343</v>
      </c>
      <c r="L34" s="251" t="s">
        <v>343</v>
      </c>
      <c r="M34" s="256" t="s">
        <v>343</v>
      </c>
      <c r="N34" s="251" t="s">
        <v>343</v>
      </c>
      <c r="O34" s="252" t="s">
        <v>343</v>
      </c>
      <c r="P34" s="253">
        <v>738466</v>
      </c>
      <c r="Q34" s="252" t="s">
        <v>343</v>
      </c>
      <c r="R34" s="251" t="s">
        <v>343</v>
      </c>
      <c r="S34" s="249">
        <v>738466</v>
      </c>
      <c r="T34" s="253">
        <v>738466</v>
      </c>
      <c r="U34" s="252" t="s">
        <v>343</v>
      </c>
      <c r="V34" s="251" t="s">
        <v>343</v>
      </c>
      <c r="W34" s="237" t="s">
        <v>37</v>
      </c>
      <c r="X34" s="236" t="s">
        <v>219</v>
      </c>
    </row>
    <row r="35" spans="1:24" ht="28.5" customHeight="1">
      <c r="A35" s="226" t="s">
        <v>38</v>
      </c>
      <c r="B35" s="227" t="s">
        <v>92</v>
      </c>
      <c r="C35" s="249">
        <v>2629745.8313533464</v>
      </c>
      <c r="D35" s="257">
        <v>361854.79969027</v>
      </c>
      <c r="E35" s="249">
        <v>7001141.173565649</v>
      </c>
      <c r="F35" s="253">
        <v>8640475.3168807</v>
      </c>
      <c r="G35" s="249">
        <v>174189.55</v>
      </c>
      <c r="H35" s="253">
        <v>316528.302</v>
      </c>
      <c r="I35" s="252" t="s">
        <v>343</v>
      </c>
      <c r="J35" s="251" t="s">
        <v>343</v>
      </c>
      <c r="K35" s="252" t="s">
        <v>343</v>
      </c>
      <c r="L35" s="251" t="s">
        <v>343</v>
      </c>
      <c r="M35" s="256" t="s">
        <v>343</v>
      </c>
      <c r="N35" s="251" t="s">
        <v>343</v>
      </c>
      <c r="O35" s="252" t="s">
        <v>343</v>
      </c>
      <c r="P35" s="251" t="s">
        <v>343</v>
      </c>
      <c r="Q35" s="252" t="s">
        <v>343</v>
      </c>
      <c r="R35" s="251" t="s">
        <v>343</v>
      </c>
      <c r="S35" s="249">
        <v>9805076.554918997</v>
      </c>
      <c r="T35" s="253">
        <v>9318858.41857097</v>
      </c>
      <c r="U35" s="249">
        <v>1170444.8686962274</v>
      </c>
      <c r="V35" s="253">
        <v>1656663.0050442554</v>
      </c>
      <c r="W35" s="237" t="s">
        <v>38</v>
      </c>
      <c r="X35" s="236" t="s">
        <v>220</v>
      </c>
    </row>
    <row r="36" spans="1:24" ht="28.5" customHeight="1">
      <c r="A36" s="226" t="s">
        <v>42</v>
      </c>
      <c r="B36" s="227" t="s">
        <v>60</v>
      </c>
      <c r="C36" s="249">
        <v>1637909.9949156642</v>
      </c>
      <c r="D36" s="250" t="s">
        <v>343</v>
      </c>
      <c r="E36" s="249">
        <v>1460913.8715632088</v>
      </c>
      <c r="F36" s="251" t="s">
        <v>343</v>
      </c>
      <c r="G36" s="249">
        <v>6566</v>
      </c>
      <c r="H36" s="251" t="s">
        <v>343</v>
      </c>
      <c r="I36" s="252" t="s">
        <v>343</v>
      </c>
      <c r="J36" s="251" t="s">
        <v>343</v>
      </c>
      <c r="K36" s="252" t="s">
        <v>343</v>
      </c>
      <c r="L36" s="251" t="s">
        <v>343</v>
      </c>
      <c r="M36" s="254">
        <v>86151</v>
      </c>
      <c r="N36" s="251" t="s">
        <v>343</v>
      </c>
      <c r="O36" s="249">
        <v>29</v>
      </c>
      <c r="P36" s="251" t="s">
        <v>343</v>
      </c>
      <c r="Q36" s="249">
        <v>103401.13352112706</v>
      </c>
      <c r="R36" s="251" t="s">
        <v>343</v>
      </c>
      <c r="S36" s="249">
        <v>3294971</v>
      </c>
      <c r="T36" s="251" t="s">
        <v>343</v>
      </c>
      <c r="U36" s="252" t="s">
        <v>343</v>
      </c>
      <c r="V36" s="253">
        <v>3294971</v>
      </c>
      <c r="W36" s="237" t="s">
        <v>42</v>
      </c>
      <c r="X36" s="236" t="s">
        <v>221</v>
      </c>
    </row>
    <row r="37" spans="1:24" ht="28.5" customHeight="1">
      <c r="A37" s="226" t="s">
        <v>43</v>
      </c>
      <c r="B37" s="240" t="s">
        <v>56</v>
      </c>
      <c r="C37" s="249">
        <v>2084164.0566995665</v>
      </c>
      <c r="D37" s="250" t="s">
        <v>343</v>
      </c>
      <c r="E37" s="249">
        <v>94923.33568421383</v>
      </c>
      <c r="F37" s="253">
        <v>239714</v>
      </c>
      <c r="G37" s="252" t="s">
        <v>343</v>
      </c>
      <c r="H37" s="251" t="s">
        <v>343</v>
      </c>
      <c r="I37" s="252" t="s">
        <v>343</v>
      </c>
      <c r="J37" s="251" t="s">
        <v>343</v>
      </c>
      <c r="K37" s="252" t="s">
        <v>343</v>
      </c>
      <c r="L37" s="251" t="s">
        <v>343</v>
      </c>
      <c r="M37" s="254">
        <v>620963</v>
      </c>
      <c r="N37" s="253">
        <v>10055</v>
      </c>
      <c r="O37" s="249">
        <v>2185100.539362324</v>
      </c>
      <c r="P37" s="251" t="s">
        <v>343</v>
      </c>
      <c r="Q37" s="249">
        <v>230527.39461621988</v>
      </c>
      <c r="R37" s="253">
        <v>41371</v>
      </c>
      <c r="S37" s="249">
        <v>5215678.326362325</v>
      </c>
      <c r="T37" s="253">
        <v>291140</v>
      </c>
      <c r="U37" s="249">
        <v>230284</v>
      </c>
      <c r="V37" s="253">
        <v>5154822.326362324</v>
      </c>
      <c r="W37" s="237" t="s">
        <v>43</v>
      </c>
      <c r="X37" s="236" t="s">
        <v>222</v>
      </c>
    </row>
    <row r="38" spans="1:24" ht="28.5" customHeight="1">
      <c r="A38" s="226" t="s">
        <v>55</v>
      </c>
      <c r="B38" s="240" t="s">
        <v>61</v>
      </c>
      <c r="C38" s="252" t="s">
        <v>343</v>
      </c>
      <c r="D38" s="250" t="s">
        <v>343</v>
      </c>
      <c r="E38" s="252" t="s">
        <v>343</v>
      </c>
      <c r="F38" s="251" t="s">
        <v>343</v>
      </c>
      <c r="G38" s="252" t="s">
        <v>343</v>
      </c>
      <c r="H38" s="251" t="s">
        <v>343</v>
      </c>
      <c r="I38" s="252" t="s">
        <v>343</v>
      </c>
      <c r="J38" s="251" t="s">
        <v>343</v>
      </c>
      <c r="K38" s="249">
        <v>8476302</v>
      </c>
      <c r="L38" s="251" t="s">
        <v>343</v>
      </c>
      <c r="M38" s="256" t="s">
        <v>343</v>
      </c>
      <c r="N38" s="251" t="s">
        <v>343</v>
      </c>
      <c r="O38" s="252" t="s">
        <v>343</v>
      </c>
      <c r="P38" s="251" t="s">
        <v>343</v>
      </c>
      <c r="Q38" s="252" t="s">
        <v>343</v>
      </c>
      <c r="R38" s="251" t="s">
        <v>343</v>
      </c>
      <c r="S38" s="249">
        <v>8476302</v>
      </c>
      <c r="T38" s="251" t="s">
        <v>343</v>
      </c>
      <c r="U38" s="252" t="s">
        <v>343</v>
      </c>
      <c r="V38" s="253">
        <v>8476302</v>
      </c>
      <c r="W38" s="237" t="s">
        <v>55</v>
      </c>
      <c r="X38" s="236" t="s">
        <v>223</v>
      </c>
    </row>
    <row r="39" spans="1:24" s="15" customFormat="1" ht="28.5" customHeight="1">
      <c r="A39" s="226" t="s">
        <v>57</v>
      </c>
      <c r="B39" s="227" t="s">
        <v>224</v>
      </c>
      <c r="C39" s="249">
        <v>908496.2157707188</v>
      </c>
      <c r="D39" s="250" t="s">
        <v>343</v>
      </c>
      <c r="E39" s="249">
        <v>84955.496082786</v>
      </c>
      <c r="F39" s="251" t="s">
        <v>343</v>
      </c>
      <c r="G39" s="252" t="s">
        <v>343</v>
      </c>
      <c r="H39" s="253">
        <v>142185.28899999996</v>
      </c>
      <c r="I39" s="249">
        <v>57434.7167493077</v>
      </c>
      <c r="J39" s="251" t="s">
        <v>343</v>
      </c>
      <c r="K39" s="249">
        <v>25624.838447997347</v>
      </c>
      <c r="L39" s="251" t="s">
        <v>343</v>
      </c>
      <c r="M39" s="254">
        <v>312910</v>
      </c>
      <c r="N39" s="251" t="s">
        <v>343</v>
      </c>
      <c r="O39" s="252" t="s">
        <v>343</v>
      </c>
      <c r="P39" s="253">
        <v>776620.0393623239</v>
      </c>
      <c r="Q39" s="252" t="s">
        <v>343</v>
      </c>
      <c r="R39" s="253">
        <v>513192.6958844054</v>
      </c>
      <c r="S39" s="249">
        <v>1389421.2670508097</v>
      </c>
      <c r="T39" s="253">
        <v>1431998.0242467294</v>
      </c>
      <c r="U39" s="249">
        <v>42576.75719591975</v>
      </c>
      <c r="V39" s="251" t="s">
        <v>343</v>
      </c>
      <c r="W39" s="237" t="s">
        <v>57</v>
      </c>
      <c r="X39" s="236" t="s">
        <v>225</v>
      </c>
    </row>
    <row r="40" spans="1:24" s="52" customFormat="1" ht="28.5" customHeight="1" thickBot="1">
      <c r="A40" s="241" t="s">
        <v>54</v>
      </c>
      <c r="B40" s="242"/>
      <c r="C40" s="258">
        <v>46817864.680776745</v>
      </c>
      <c r="D40" s="259">
        <v>10500801.976608623</v>
      </c>
      <c r="E40" s="258">
        <v>18152927.426067114</v>
      </c>
      <c r="F40" s="260">
        <v>36999329.97770226</v>
      </c>
      <c r="G40" s="258">
        <v>396788.34079887834</v>
      </c>
      <c r="H40" s="260">
        <v>4002910.134</v>
      </c>
      <c r="I40" s="258">
        <v>6161451.937592085</v>
      </c>
      <c r="J40" s="260">
        <v>5009072.144150201</v>
      </c>
      <c r="K40" s="258">
        <v>8954343.838447997</v>
      </c>
      <c r="L40" s="260">
        <v>8862178</v>
      </c>
      <c r="M40" s="261">
        <v>30394468.708221525</v>
      </c>
      <c r="N40" s="260">
        <v>30532764.725</v>
      </c>
      <c r="O40" s="258">
        <v>6905159.2866069265</v>
      </c>
      <c r="P40" s="260">
        <v>7762106.597362325</v>
      </c>
      <c r="Q40" s="258">
        <v>6379896.476096466</v>
      </c>
      <c r="R40" s="260">
        <v>8759693.833142385</v>
      </c>
      <c r="S40" s="258">
        <v>124162900.69460775</v>
      </c>
      <c r="T40" s="260">
        <v>112428857.38796578</v>
      </c>
      <c r="U40" s="258">
        <v>9774592.694688847</v>
      </c>
      <c r="V40" s="260">
        <v>21508636.001330797</v>
      </c>
      <c r="W40" s="247"/>
      <c r="X40" s="248" t="s">
        <v>140</v>
      </c>
    </row>
    <row r="41" ht="15" customHeight="1" thickTop="1">
      <c r="K41" s="15"/>
    </row>
  </sheetData>
  <sheetProtection/>
  <mergeCells count="13">
    <mergeCell ref="K7:R7"/>
    <mergeCell ref="K8:R8"/>
    <mergeCell ref="E7:H7"/>
    <mergeCell ref="G9:H9"/>
    <mergeCell ref="M9:N9"/>
    <mergeCell ref="O9:P9"/>
    <mergeCell ref="O10:P10"/>
    <mergeCell ref="W10:X10"/>
    <mergeCell ref="E8:H8"/>
    <mergeCell ref="S10:T10"/>
    <mergeCell ref="I10:J10"/>
    <mergeCell ref="M10:N10"/>
    <mergeCell ref="U10:V10"/>
  </mergeCells>
  <printOptions horizontalCentered="1"/>
  <pageMargins left="0.3937007874015748" right="0.3937007874015748" top="0.7874015748031497" bottom="0.5905511811023623" header="0.5905511811023623" footer="0.984251968503937"/>
  <pageSetup horizontalDpi="600" verticalDpi="600" orientation="portrait" paperSize="9" scale="60" r:id="rId1"/>
  <colBreaks count="1" manualBreakCount="1">
    <brk id="12" max="37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X41"/>
  <sheetViews>
    <sheetView showGridLines="0" tabSelected="1" zoomScale="60" zoomScaleNormal="60" zoomScaleSheetLayoutView="50" zoomScalePageLayoutView="0" workbookViewId="0" topLeftCell="A1">
      <selection activeCell="F20" sqref="F20"/>
    </sheetView>
  </sheetViews>
  <sheetFormatPr defaultColWidth="9" defaultRowHeight="15"/>
  <cols>
    <col min="1" max="1" width="3.09765625" style="12" customWidth="1"/>
    <col min="2" max="2" width="22.19921875" style="11" customWidth="1"/>
    <col min="3" max="6" width="11.796875" style="2" bestFit="1" customWidth="1"/>
    <col min="7" max="10" width="10.19921875" style="2" customWidth="1"/>
    <col min="11" max="11" width="10.59765625" style="2" bestFit="1" customWidth="1"/>
    <col min="12" max="12" width="10.8984375" style="2" customWidth="1"/>
    <col min="13" max="13" width="10.796875" style="15" customWidth="1"/>
    <col min="14" max="14" width="11.19921875" style="15" customWidth="1"/>
    <col min="15" max="15" width="10.8984375" style="15" customWidth="1"/>
    <col min="16" max="16" width="10.796875" style="15" customWidth="1"/>
    <col min="17" max="18" width="10.59765625" style="15" bestFit="1" customWidth="1"/>
    <col min="19" max="20" width="12" style="2" customWidth="1"/>
    <col min="21" max="21" width="10.8984375" style="2" customWidth="1"/>
    <col min="22" max="22" width="11.09765625" style="2" customWidth="1"/>
    <col min="23" max="23" width="3.3984375" style="36" customWidth="1"/>
    <col min="24" max="24" width="30.3984375" style="2" customWidth="1"/>
    <col min="25" max="16384" width="9" style="2" customWidth="1"/>
  </cols>
  <sheetData>
    <row r="1" spans="1:24" ht="33" customHeight="1">
      <c r="A1" s="152"/>
      <c r="B1" s="153"/>
      <c r="C1" s="153"/>
      <c r="D1" s="153"/>
      <c r="E1" s="153"/>
      <c r="F1" s="153"/>
      <c r="G1" s="153"/>
      <c r="H1" s="153"/>
      <c r="I1" s="153"/>
      <c r="J1" s="154"/>
      <c r="K1" s="154"/>
      <c r="L1" s="155"/>
      <c r="M1" s="156"/>
      <c r="N1" s="157"/>
      <c r="O1" s="157"/>
      <c r="P1" s="157"/>
      <c r="Q1" s="157"/>
      <c r="R1" s="157"/>
      <c r="S1" s="153"/>
      <c r="T1" s="153"/>
      <c r="U1" s="153"/>
      <c r="V1" s="153"/>
      <c r="W1" s="158"/>
      <c r="X1" s="153"/>
    </row>
    <row r="2" spans="1:24" s="25" customFormat="1" ht="33" customHeight="1">
      <c r="A2" s="159"/>
      <c r="B2" s="157"/>
      <c r="C2" s="157"/>
      <c r="D2" s="157"/>
      <c r="E2" s="157"/>
      <c r="F2" s="157"/>
      <c r="G2" s="157"/>
      <c r="H2" s="157"/>
      <c r="I2" s="157"/>
      <c r="J2" s="159"/>
      <c r="K2" s="159"/>
      <c r="L2" s="160"/>
      <c r="M2" s="161"/>
      <c r="N2" s="157"/>
      <c r="O2" s="157"/>
      <c r="P2" s="157"/>
      <c r="Q2" s="157"/>
      <c r="R2" s="157"/>
      <c r="S2" s="157"/>
      <c r="T2" s="157"/>
      <c r="U2" s="157"/>
      <c r="V2" s="157"/>
      <c r="W2" s="162"/>
      <c r="X2" s="157"/>
    </row>
    <row r="3" spans="1:24" s="42" customFormat="1" ht="33" customHeight="1">
      <c r="A3" s="163"/>
      <c r="B3" s="164"/>
      <c r="C3" s="164"/>
      <c r="D3" s="164"/>
      <c r="E3" s="164"/>
      <c r="F3" s="164"/>
      <c r="G3" s="164"/>
      <c r="H3" s="164"/>
      <c r="I3" s="164"/>
      <c r="J3" s="163"/>
      <c r="K3" s="163"/>
      <c r="L3" s="165" t="s">
        <v>232</v>
      </c>
      <c r="M3" s="166" t="s">
        <v>190</v>
      </c>
      <c r="N3" s="167"/>
      <c r="O3" s="167"/>
      <c r="P3" s="167"/>
      <c r="Q3" s="167"/>
      <c r="R3" s="167"/>
      <c r="S3" s="164"/>
      <c r="T3" s="164"/>
      <c r="U3" s="164"/>
      <c r="V3" s="164"/>
      <c r="W3" s="168"/>
      <c r="X3" s="164"/>
    </row>
    <row r="4" spans="1:24" ht="33" customHeight="1">
      <c r="A4" s="152"/>
      <c r="B4" s="169"/>
      <c r="C4" s="169"/>
      <c r="D4" s="169"/>
      <c r="E4" s="169"/>
      <c r="F4" s="169"/>
      <c r="G4" s="169"/>
      <c r="H4" s="169"/>
      <c r="I4" s="170"/>
      <c r="J4" s="171"/>
      <c r="K4" s="171"/>
      <c r="L4" s="170" t="s">
        <v>73</v>
      </c>
      <c r="M4" s="172" t="s">
        <v>233</v>
      </c>
      <c r="N4" s="169"/>
      <c r="O4" s="169"/>
      <c r="P4" s="169"/>
      <c r="Q4" s="169"/>
      <c r="R4" s="169"/>
      <c r="S4" s="169"/>
      <c r="T4" s="169"/>
      <c r="U4" s="169"/>
      <c r="V4" s="169"/>
      <c r="W4" s="162"/>
      <c r="X4" s="169"/>
    </row>
    <row r="5" spans="1:24" ht="22.5" customHeight="1">
      <c r="A5" s="173"/>
      <c r="B5" s="174"/>
      <c r="C5" s="175"/>
      <c r="D5" s="175"/>
      <c r="E5" s="175"/>
      <c r="F5" s="175"/>
      <c r="G5" s="175"/>
      <c r="H5" s="175"/>
      <c r="I5" s="175"/>
      <c r="J5" s="154"/>
      <c r="K5" s="176"/>
      <c r="L5" s="176"/>
      <c r="M5" s="177"/>
      <c r="N5" s="178"/>
      <c r="O5" s="178"/>
      <c r="P5" s="178"/>
      <c r="Q5" s="178"/>
      <c r="R5" s="178"/>
      <c r="S5" s="175"/>
      <c r="T5" s="179"/>
      <c r="U5" s="175"/>
      <c r="V5" s="179"/>
      <c r="W5" s="180"/>
      <c r="X5" s="181" t="s">
        <v>0</v>
      </c>
    </row>
    <row r="6" spans="1:24" ht="22.5" customHeight="1" thickBot="1">
      <c r="A6" s="182"/>
      <c r="B6" s="174"/>
      <c r="C6" s="175"/>
      <c r="D6" s="175"/>
      <c r="E6" s="175"/>
      <c r="F6" s="175"/>
      <c r="G6" s="175"/>
      <c r="H6" s="178"/>
      <c r="I6" s="175"/>
      <c r="J6" s="175"/>
      <c r="K6" s="175"/>
      <c r="L6" s="175"/>
      <c r="M6" s="178"/>
      <c r="N6" s="178"/>
      <c r="O6" s="178"/>
      <c r="P6" s="178"/>
      <c r="Q6" s="178"/>
      <c r="R6" s="178"/>
      <c r="S6" s="175"/>
      <c r="T6" s="183"/>
      <c r="U6" s="175"/>
      <c r="V6" s="183"/>
      <c r="W6" s="180"/>
      <c r="X6" s="184" t="s">
        <v>70</v>
      </c>
    </row>
    <row r="7" spans="1:24" s="77" customFormat="1" ht="21" customHeight="1" thickTop="1">
      <c r="A7" s="185"/>
      <c r="B7" s="186"/>
      <c r="C7" s="187" t="s">
        <v>23</v>
      </c>
      <c r="D7" s="188"/>
      <c r="E7" s="266" t="s">
        <v>192</v>
      </c>
      <c r="F7" s="267"/>
      <c r="G7" s="267"/>
      <c r="H7" s="268"/>
      <c r="I7" s="187"/>
      <c r="J7" s="188"/>
      <c r="K7" s="266" t="s">
        <v>193</v>
      </c>
      <c r="L7" s="267"/>
      <c r="M7" s="267"/>
      <c r="N7" s="267"/>
      <c r="O7" s="267"/>
      <c r="P7" s="267"/>
      <c r="Q7" s="267"/>
      <c r="R7" s="268"/>
      <c r="S7" s="187"/>
      <c r="T7" s="188"/>
      <c r="U7" s="189"/>
      <c r="V7" s="188"/>
      <c r="W7" s="190"/>
      <c r="X7" s="191"/>
    </row>
    <row r="8" spans="1:24" s="86" customFormat="1" ht="22.5" customHeight="1" thickBot="1">
      <c r="A8" s="192"/>
      <c r="B8" s="193"/>
      <c r="C8" s="194" t="s">
        <v>24</v>
      </c>
      <c r="D8" s="195"/>
      <c r="E8" s="269" t="s">
        <v>25</v>
      </c>
      <c r="F8" s="270"/>
      <c r="G8" s="270"/>
      <c r="H8" s="271"/>
      <c r="I8" s="196" t="s">
        <v>65</v>
      </c>
      <c r="J8" s="197"/>
      <c r="K8" s="269" t="s">
        <v>83</v>
      </c>
      <c r="L8" s="270"/>
      <c r="M8" s="270"/>
      <c r="N8" s="270"/>
      <c r="O8" s="270"/>
      <c r="P8" s="270"/>
      <c r="Q8" s="270"/>
      <c r="R8" s="271"/>
      <c r="S8" s="198" t="s">
        <v>84</v>
      </c>
      <c r="T8" s="197"/>
      <c r="U8" s="199" t="s">
        <v>85</v>
      </c>
      <c r="V8" s="197"/>
      <c r="W8" s="200"/>
      <c r="X8" s="201"/>
    </row>
    <row r="9" spans="1:24" s="92" customFormat="1" ht="18.75" customHeight="1">
      <c r="A9" s="192"/>
      <c r="B9" s="193"/>
      <c r="C9" s="194" t="s">
        <v>75</v>
      </c>
      <c r="D9" s="195"/>
      <c r="E9" s="196" t="s">
        <v>89</v>
      </c>
      <c r="F9" s="202"/>
      <c r="G9" s="272" t="s">
        <v>90</v>
      </c>
      <c r="H9" s="273"/>
      <c r="I9" s="194"/>
      <c r="J9" s="203"/>
      <c r="K9" s="204" t="s">
        <v>91</v>
      </c>
      <c r="L9" s="202"/>
      <c r="M9" s="274" t="s">
        <v>312</v>
      </c>
      <c r="N9" s="275"/>
      <c r="O9" s="276" t="s">
        <v>44</v>
      </c>
      <c r="P9" s="275"/>
      <c r="Q9" s="205" t="s">
        <v>323</v>
      </c>
      <c r="R9" s="195"/>
      <c r="S9" s="198" t="s">
        <v>66</v>
      </c>
      <c r="T9" s="203"/>
      <c r="U9" s="199" t="s">
        <v>86</v>
      </c>
      <c r="V9" s="203"/>
      <c r="W9" s="206"/>
      <c r="X9" s="207"/>
    </row>
    <row r="10" spans="1:24" s="86" customFormat="1" ht="33.75" customHeight="1" thickBot="1">
      <c r="A10" s="208" t="s">
        <v>39</v>
      </c>
      <c r="B10" s="203"/>
      <c r="C10" s="209" t="s">
        <v>76</v>
      </c>
      <c r="D10" s="210"/>
      <c r="E10" s="209" t="s">
        <v>344</v>
      </c>
      <c r="F10" s="210"/>
      <c r="G10" s="211" t="s">
        <v>77</v>
      </c>
      <c r="H10" s="210"/>
      <c r="I10" s="281" t="s">
        <v>67</v>
      </c>
      <c r="J10" s="282"/>
      <c r="K10" s="209" t="s">
        <v>68</v>
      </c>
      <c r="L10" s="210"/>
      <c r="M10" s="283" t="s">
        <v>313</v>
      </c>
      <c r="N10" s="278"/>
      <c r="O10" s="277" t="s">
        <v>78</v>
      </c>
      <c r="P10" s="278"/>
      <c r="Q10" s="212" t="s">
        <v>79</v>
      </c>
      <c r="R10" s="210"/>
      <c r="S10" s="269" t="s">
        <v>80</v>
      </c>
      <c r="T10" s="271"/>
      <c r="U10" s="270" t="s">
        <v>81</v>
      </c>
      <c r="V10" s="271"/>
      <c r="W10" s="279" t="s">
        <v>26</v>
      </c>
      <c r="X10" s="280"/>
    </row>
    <row r="11" spans="1:24" s="92" customFormat="1" ht="21.75" customHeight="1">
      <c r="A11" s="213"/>
      <c r="B11" s="203"/>
      <c r="C11" s="214" t="s">
        <v>87</v>
      </c>
      <c r="D11" s="215" t="s">
        <v>88</v>
      </c>
      <c r="E11" s="214" t="s">
        <v>87</v>
      </c>
      <c r="F11" s="216" t="s">
        <v>88</v>
      </c>
      <c r="G11" s="214" t="s">
        <v>87</v>
      </c>
      <c r="H11" s="216" t="s">
        <v>88</v>
      </c>
      <c r="I11" s="214" t="s">
        <v>87</v>
      </c>
      <c r="J11" s="216" t="s">
        <v>88</v>
      </c>
      <c r="K11" s="214" t="s">
        <v>87</v>
      </c>
      <c r="L11" s="216" t="s">
        <v>88</v>
      </c>
      <c r="M11" s="217" t="s">
        <v>87</v>
      </c>
      <c r="N11" s="216" t="s">
        <v>88</v>
      </c>
      <c r="O11" s="214" t="s">
        <v>87</v>
      </c>
      <c r="P11" s="216" t="s">
        <v>88</v>
      </c>
      <c r="Q11" s="214" t="s">
        <v>87</v>
      </c>
      <c r="R11" s="216" t="s">
        <v>88</v>
      </c>
      <c r="S11" s="214" t="s">
        <v>87</v>
      </c>
      <c r="T11" s="216" t="s">
        <v>88</v>
      </c>
      <c r="U11" s="214" t="s">
        <v>87</v>
      </c>
      <c r="V11" s="216" t="s">
        <v>88</v>
      </c>
      <c r="W11" s="206"/>
      <c r="X11" s="207"/>
    </row>
    <row r="12" spans="1:24" s="108" customFormat="1" ht="36.75" customHeight="1" thickBot="1">
      <c r="A12" s="218"/>
      <c r="B12" s="219"/>
      <c r="C12" s="220" t="s">
        <v>41</v>
      </c>
      <c r="D12" s="221" t="s">
        <v>40</v>
      </c>
      <c r="E12" s="220" t="s">
        <v>41</v>
      </c>
      <c r="F12" s="222" t="s">
        <v>40</v>
      </c>
      <c r="G12" s="220" t="s">
        <v>41</v>
      </c>
      <c r="H12" s="222" t="s">
        <v>40</v>
      </c>
      <c r="I12" s="220" t="s">
        <v>41</v>
      </c>
      <c r="J12" s="222" t="s">
        <v>40</v>
      </c>
      <c r="K12" s="220" t="s">
        <v>41</v>
      </c>
      <c r="L12" s="222" t="s">
        <v>40</v>
      </c>
      <c r="M12" s="223" t="s">
        <v>41</v>
      </c>
      <c r="N12" s="222" t="s">
        <v>40</v>
      </c>
      <c r="O12" s="220" t="s">
        <v>41</v>
      </c>
      <c r="P12" s="222" t="s">
        <v>40</v>
      </c>
      <c r="Q12" s="220" t="s">
        <v>41</v>
      </c>
      <c r="R12" s="222" t="s">
        <v>40</v>
      </c>
      <c r="S12" s="220" t="s">
        <v>41</v>
      </c>
      <c r="T12" s="222" t="s">
        <v>40</v>
      </c>
      <c r="U12" s="220" t="s">
        <v>41</v>
      </c>
      <c r="V12" s="222" t="s">
        <v>40</v>
      </c>
      <c r="W12" s="224"/>
      <c r="X12" s="225"/>
    </row>
    <row r="13" spans="1:24" ht="28.5" customHeight="1" thickTop="1">
      <c r="A13" s="226" t="s">
        <v>4</v>
      </c>
      <c r="B13" s="227" t="s">
        <v>10</v>
      </c>
      <c r="C13" s="228">
        <v>497782.0496646612</v>
      </c>
      <c r="D13" s="229" t="s">
        <v>343</v>
      </c>
      <c r="E13" s="228">
        <v>242505.28112735774</v>
      </c>
      <c r="F13" s="230" t="s">
        <v>343</v>
      </c>
      <c r="G13" s="228">
        <v>1000.921</v>
      </c>
      <c r="H13" s="230" t="s">
        <v>343</v>
      </c>
      <c r="I13" s="228">
        <v>91.95260339326772</v>
      </c>
      <c r="J13" s="230" t="s">
        <v>343</v>
      </c>
      <c r="K13" s="231" t="s">
        <v>343</v>
      </c>
      <c r="L13" s="232">
        <v>959544</v>
      </c>
      <c r="M13" s="233">
        <v>200823</v>
      </c>
      <c r="N13" s="230" t="s">
        <v>343</v>
      </c>
      <c r="O13" s="228">
        <v>756.668</v>
      </c>
      <c r="P13" s="230" t="s">
        <v>343</v>
      </c>
      <c r="Q13" s="228">
        <v>16584.127604587848</v>
      </c>
      <c r="R13" s="230" t="s">
        <v>343</v>
      </c>
      <c r="S13" s="228">
        <v>959543.9999999999</v>
      </c>
      <c r="T13" s="234">
        <v>959544</v>
      </c>
      <c r="U13" s="231" t="s">
        <v>343</v>
      </c>
      <c r="V13" s="230" t="s">
        <v>343</v>
      </c>
      <c r="W13" s="235" t="s">
        <v>4</v>
      </c>
      <c r="X13" s="236" t="s">
        <v>194</v>
      </c>
    </row>
    <row r="14" spans="1:24" ht="28.5" customHeight="1">
      <c r="A14" s="226" t="s">
        <v>5</v>
      </c>
      <c r="B14" s="227" t="s">
        <v>195</v>
      </c>
      <c r="C14" s="228">
        <v>7185012.1493155435</v>
      </c>
      <c r="D14" s="229" t="s">
        <v>343</v>
      </c>
      <c r="E14" s="228">
        <v>1350363.4213533625</v>
      </c>
      <c r="F14" s="230" t="s">
        <v>343</v>
      </c>
      <c r="G14" s="228">
        <v>16702.498</v>
      </c>
      <c r="H14" s="230" t="s">
        <v>343</v>
      </c>
      <c r="I14" s="231" t="s">
        <v>343</v>
      </c>
      <c r="J14" s="230" t="s">
        <v>343</v>
      </c>
      <c r="K14" s="231" t="s">
        <v>343</v>
      </c>
      <c r="L14" s="230" t="s">
        <v>343</v>
      </c>
      <c r="M14" s="233">
        <v>62425</v>
      </c>
      <c r="N14" s="232">
        <v>9113077</v>
      </c>
      <c r="O14" s="228">
        <v>72224.128</v>
      </c>
      <c r="P14" s="230" t="s">
        <v>343</v>
      </c>
      <c r="Q14" s="228">
        <v>204909.80333109497</v>
      </c>
      <c r="R14" s="230" t="s">
        <v>343</v>
      </c>
      <c r="S14" s="228">
        <v>8891637.000000002</v>
      </c>
      <c r="T14" s="232">
        <v>9113077</v>
      </c>
      <c r="U14" s="228">
        <v>221440</v>
      </c>
      <c r="V14" s="230" t="s">
        <v>343</v>
      </c>
      <c r="W14" s="237" t="s">
        <v>5</v>
      </c>
      <c r="X14" s="236" t="s">
        <v>196</v>
      </c>
    </row>
    <row r="15" spans="1:24" ht="28.5" customHeight="1">
      <c r="A15" s="226" t="s">
        <v>6</v>
      </c>
      <c r="B15" s="227" t="s">
        <v>197</v>
      </c>
      <c r="C15" s="228">
        <v>12549265.581318146</v>
      </c>
      <c r="D15" s="229" t="s">
        <v>343</v>
      </c>
      <c r="E15" s="228">
        <v>1428917.2566014123</v>
      </c>
      <c r="F15" s="230" t="s">
        <v>343</v>
      </c>
      <c r="G15" s="228">
        <v>127428.224</v>
      </c>
      <c r="H15" s="230" t="s">
        <v>343</v>
      </c>
      <c r="I15" s="231" t="s">
        <v>343</v>
      </c>
      <c r="J15" s="230" t="s">
        <v>343</v>
      </c>
      <c r="K15" s="231" t="s">
        <v>343</v>
      </c>
      <c r="L15" s="230" t="s">
        <v>343</v>
      </c>
      <c r="M15" s="233">
        <v>903563</v>
      </c>
      <c r="N15" s="232">
        <v>18026707</v>
      </c>
      <c r="O15" s="228">
        <v>1040758.976</v>
      </c>
      <c r="P15" s="230" t="s">
        <v>343</v>
      </c>
      <c r="Q15" s="228">
        <v>504527.96208044176</v>
      </c>
      <c r="R15" s="230" t="s">
        <v>343</v>
      </c>
      <c r="S15" s="228">
        <v>16554460.999999998</v>
      </c>
      <c r="T15" s="232">
        <v>18026707</v>
      </c>
      <c r="U15" s="228">
        <v>1472246</v>
      </c>
      <c r="V15" s="230" t="s">
        <v>343</v>
      </c>
      <c r="W15" s="237" t="s">
        <v>6</v>
      </c>
      <c r="X15" s="236" t="s">
        <v>198</v>
      </c>
    </row>
    <row r="16" spans="1:24" ht="28.5" customHeight="1">
      <c r="A16" s="226" t="s">
        <v>7</v>
      </c>
      <c r="B16" s="227" t="s">
        <v>199</v>
      </c>
      <c r="C16" s="228">
        <v>1130497.9650848832</v>
      </c>
      <c r="D16" s="229" t="s">
        <v>343</v>
      </c>
      <c r="E16" s="228">
        <v>33379.266310005725</v>
      </c>
      <c r="F16" s="230" t="s">
        <v>343</v>
      </c>
      <c r="G16" s="228">
        <v>281</v>
      </c>
      <c r="H16" s="230" t="s">
        <v>343</v>
      </c>
      <c r="I16" s="231" t="s">
        <v>343</v>
      </c>
      <c r="J16" s="230" t="s">
        <v>343</v>
      </c>
      <c r="K16" s="231" t="s">
        <v>343</v>
      </c>
      <c r="L16" s="230" t="s">
        <v>343</v>
      </c>
      <c r="M16" s="233">
        <v>563572</v>
      </c>
      <c r="N16" s="230" t="s">
        <v>343</v>
      </c>
      <c r="O16" s="228">
        <v>14118.188</v>
      </c>
      <c r="P16" s="230" t="s">
        <v>343</v>
      </c>
      <c r="Q16" s="228">
        <v>11587.580605111343</v>
      </c>
      <c r="R16" s="230" t="s">
        <v>343</v>
      </c>
      <c r="S16" s="228">
        <v>1753436.0000000002</v>
      </c>
      <c r="T16" s="230" t="s">
        <v>343</v>
      </c>
      <c r="U16" s="231" t="s">
        <v>343</v>
      </c>
      <c r="V16" s="232">
        <v>1753436</v>
      </c>
      <c r="W16" s="237" t="s">
        <v>7</v>
      </c>
      <c r="X16" s="236" t="s">
        <v>200</v>
      </c>
    </row>
    <row r="17" spans="1:24" ht="28.5" customHeight="1">
      <c r="A17" s="226" t="s">
        <v>8</v>
      </c>
      <c r="B17" s="227" t="s">
        <v>12</v>
      </c>
      <c r="C17" s="231" t="s">
        <v>343</v>
      </c>
      <c r="D17" s="229" t="s">
        <v>343</v>
      </c>
      <c r="E17" s="231" t="s">
        <v>343</v>
      </c>
      <c r="F17" s="230" t="s">
        <v>343</v>
      </c>
      <c r="G17" s="231" t="s">
        <v>343</v>
      </c>
      <c r="H17" s="230" t="s">
        <v>343</v>
      </c>
      <c r="I17" s="228">
        <v>901968</v>
      </c>
      <c r="J17" s="230" t="s">
        <v>343</v>
      </c>
      <c r="K17" s="231" t="s">
        <v>343</v>
      </c>
      <c r="L17" s="232">
        <v>185475</v>
      </c>
      <c r="M17" s="238" t="s">
        <v>343</v>
      </c>
      <c r="N17" s="232">
        <v>716493</v>
      </c>
      <c r="O17" s="231" t="s">
        <v>343</v>
      </c>
      <c r="P17" s="230" t="s">
        <v>343</v>
      </c>
      <c r="Q17" s="231" t="s">
        <v>343</v>
      </c>
      <c r="R17" s="230" t="s">
        <v>343</v>
      </c>
      <c r="S17" s="228">
        <v>901968</v>
      </c>
      <c r="T17" s="232">
        <v>901968</v>
      </c>
      <c r="U17" s="231" t="s">
        <v>343</v>
      </c>
      <c r="V17" s="230" t="s">
        <v>343</v>
      </c>
      <c r="W17" s="237" t="s">
        <v>8</v>
      </c>
      <c r="X17" s="236" t="s">
        <v>201</v>
      </c>
    </row>
    <row r="18" spans="1:24" ht="28.5" customHeight="1">
      <c r="A18" s="226" t="s">
        <v>9</v>
      </c>
      <c r="B18" s="227" t="s">
        <v>13</v>
      </c>
      <c r="C18" s="231" t="s">
        <v>343</v>
      </c>
      <c r="D18" s="229" t="s">
        <v>343</v>
      </c>
      <c r="E18" s="231" t="s">
        <v>343</v>
      </c>
      <c r="F18" s="230" t="s">
        <v>343</v>
      </c>
      <c r="G18" s="231" t="s">
        <v>343</v>
      </c>
      <c r="H18" s="230" t="s">
        <v>343</v>
      </c>
      <c r="I18" s="231" t="s">
        <v>343</v>
      </c>
      <c r="J18" s="230" t="s">
        <v>343</v>
      </c>
      <c r="K18" s="231" t="s">
        <v>343</v>
      </c>
      <c r="L18" s="232">
        <v>926314</v>
      </c>
      <c r="M18" s="233">
        <v>926314</v>
      </c>
      <c r="N18" s="230" t="s">
        <v>343</v>
      </c>
      <c r="O18" s="231" t="s">
        <v>343</v>
      </c>
      <c r="P18" s="230" t="s">
        <v>343</v>
      </c>
      <c r="Q18" s="231" t="s">
        <v>343</v>
      </c>
      <c r="R18" s="230" t="s">
        <v>343</v>
      </c>
      <c r="S18" s="228">
        <v>926314</v>
      </c>
      <c r="T18" s="232">
        <v>926314</v>
      </c>
      <c r="U18" s="231" t="s">
        <v>343</v>
      </c>
      <c r="V18" s="230" t="s">
        <v>343</v>
      </c>
      <c r="W18" s="237" t="s">
        <v>9</v>
      </c>
      <c r="X18" s="236" t="s">
        <v>202</v>
      </c>
    </row>
    <row r="19" spans="1:24" ht="28.5" customHeight="1">
      <c r="A19" s="226" t="s">
        <v>20</v>
      </c>
      <c r="B19" s="227" t="s">
        <v>14</v>
      </c>
      <c r="C19" s="231" t="s">
        <v>343</v>
      </c>
      <c r="D19" s="229" t="s">
        <v>343</v>
      </c>
      <c r="E19" s="231" t="s">
        <v>343</v>
      </c>
      <c r="F19" s="230" t="s">
        <v>343</v>
      </c>
      <c r="G19" s="231" t="s">
        <v>343</v>
      </c>
      <c r="H19" s="230" t="s">
        <v>343</v>
      </c>
      <c r="I19" s="231" t="s">
        <v>343</v>
      </c>
      <c r="J19" s="230" t="s">
        <v>343</v>
      </c>
      <c r="K19" s="231" t="s">
        <v>343</v>
      </c>
      <c r="L19" s="232">
        <v>1990677</v>
      </c>
      <c r="M19" s="233">
        <v>1969985</v>
      </c>
      <c r="N19" s="230" t="s">
        <v>343</v>
      </c>
      <c r="O19" s="228">
        <v>20689</v>
      </c>
      <c r="P19" s="230" t="s">
        <v>343</v>
      </c>
      <c r="Q19" s="228">
        <v>3</v>
      </c>
      <c r="R19" s="230" t="s">
        <v>343</v>
      </c>
      <c r="S19" s="228">
        <v>1990677</v>
      </c>
      <c r="T19" s="232">
        <v>1990677</v>
      </c>
      <c r="U19" s="231" t="s">
        <v>343</v>
      </c>
      <c r="V19" s="230" t="s">
        <v>343</v>
      </c>
      <c r="W19" s="237" t="s">
        <v>20</v>
      </c>
      <c r="X19" s="236" t="s">
        <v>93</v>
      </c>
    </row>
    <row r="20" spans="1:24" ht="28.5" customHeight="1">
      <c r="A20" s="226" t="s">
        <v>21</v>
      </c>
      <c r="B20" s="227" t="s">
        <v>203</v>
      </c>
      <c r="C20" s="231" t="s">
        <v>343</v>
      </c>
      <c r="D20" s="229" t="s">
        <v>343</v>
      </c>
      <c r="E20" s="231" t="s">
        <v>343</v>
      </c>
      <c r="F20" s="230" t="s">
        <v>343</v>
      </c>
      <c r="G20" s="231" t="s">
        <v>343</v>
      </c>
      <c r="H20" s="230" t="s">
        <v>343</v>
      </c>
      <c r="I20" s="231" t="s">
        <v>343</v>
      </c>
      <c r="J20" s="230" t="s">
        <v>343</v>
      </c>
      <c r="K20" s="231" t="s">
        <v>343</v>
      </c>
      <c r="L20" s="232">
        <v>3755930</v>
      </c>
      <c r="M20" s="233">
        <v>3683240</v>
      </c>
      <c r="N20" s="230" t="s">
        <v>343</v>
      </c>
      <c r="O20" s="231" t="s">
        <v>343</v>
      </c>
      <c r="P20" s="230" t="s">
        <v>343</v>
      </c>
      <c r="Q20" s="228">
        <v>72690</v>
      </c>
      <c r="R20" s="230" t="s">
        <v>343</v>
      </c>
      <c r="S20" s="228">
        <v>3755930</v>
      </c>
      <c r="T20" s="232">
        <v>3755930</v>
      </c>
      <c r="U20" s="231" t="s">
        <v>343</v>
      </c>
      <c r="V20" s="230" t="s">
        <v>343</v>
      </c>
      <c r="W20" s="237" t="s">
        <v>21</v>
      </c>
      <c r="X20" s="236" t="s">
        <v>204</v>
      </c>
    </row>
    <row r="21" spans="1:24" ht="28.5" customHeight="1">
      <c r="A21" s="226" t="s">
        <v>22</v>
      </c>
      <c r="B21" s="227" t="s">
        <v>15</v>
      </c>
      <c r="C21" s="231" t="s">
        <v>343</v>
      </c>
      <c r="D21" s="229" t="s">
        <v>343</v>
      </c>
      <c r="E21" s="231" t="s">
        <v>343</v>
      </c>
      <c r="F21" s="230" t="s">
        <v>343</v>
      </c>
      <c r="G21" s="231" t="s">
        <v>343</v>
      </c>
      <c r="H21" s="230" t="s">
        <v>343</v>
      </c>
      <c r="I21" s="231" t="s">
        <v>343</v>
      </c>
      <c r="J21" s="230" t="s">
        <v>343</v>
      </c>
      <c r="K21" s="228">
        <v>439673</v>
      </c>
      <c r="L21" s="230" t="s">
        <v>343</v>
      </c>
      <c r="M21" s="238" t="s">
        <v>343</v>
      </c>
      <c r="N21" s="232">
        <v>439673</v>
      </c>
      <c r="O21" s="231" t="s">
        <v>343</v>
      </c>
      <c r="P21" s="230" t="s">
        <v>343</v>
      </c>
      <c r="Q21" s="231" t="s">
        <v>343</v>
      </c>
      <c r="R21" s="232" t="s">
        <v>343</v>
      </c>
      <c r="S21" s="228">
        <v>439673</v>
      </c>
      <c r="T21" s="232">
        <v>439673</v>
      </c>
      <c r="U21" s="231" t="s">
        <v>343</v>
      </c>
      <c r="V21" s="230" t="s">
        <v>343</v>
      </c>
      <c r="W21" s="237" t="s">
        <v>22</v>
      </c>
      <c r="X21" s="236" t="s">
        <v>205</v>
      </c>
    </row>
    <row r="22" spans="1:24" ht="28.5" customHeight="1">
      <c r="A22" s="226" t="s">
        <v>27</v>
      </c>
      <c r="B22" s="227" t="s">
        <v>16</v>
      </c>
      <c r="C22" s="231" t="s">
        <v>343</v>
      </c>
      <c r="D22" s="229" t="s">
        <v>343</v>
      </c>
      <c r="E22" s="231" t="s">
        <v>343</v>
      </c>
      <c r="F22" s="230" t="s">
        <v>343</v>
      </c>
      <c r="G22" s="231" t="s">
        <v>343</v>
      </c>
      <c r="H22" s="230" t="s">
        <v>343</v>
      </c>
      <c r="I22" s="231" t="s">
        <v>343</v>
      </c>
      <c r="J22" s="230" t="s">
        <v>343</v>
      </c>
      <c r="K22" s="231" t="s">
        <v>343</v>
      </c>
      <c r="L22" s="230" t="s">
        <v>343</v>
      </c>
      <c r="M22" s="233">
        <v>78718</v>
      </c>
      <c r="N22" s="232">
        <v>6559</v>
      </c>
      <c r="O22" s="231" t="s">
        <v>343</v>
      </c>
      <c r="P22" s="230" t="s">
        <v>343</v>
      </c>
      <c r="Q22" s="228">
        <v>6559</v>
      </c>
      <c r="R22" s="232">
        <v>78718</v>
      </c>
      <c r="S22" s="228">
        <v>85277</v>
      </c>
      <c r="T22" s="232">
        <v>85277</v>
      </c>
      <c r="U22" s="231" t="s">
        <v>343</v>
      </c>
      <c r="V22" s="230" t="s">
        <v>343</v>
      </c>
      <c r="W22" s="237" t="s">
        <v>27</v>
      </c>
      <c r="X22" s="236" t="s">
        <v>206</v>
      </c>
    </row>
    <row r="23" spans="1:24" ht="28.5" customHeight="1">
      <c r="A23" s="226" t="s">
        <v>28</v>
      </c>
      <c r="B23" s="227" t="s">
        <v>18</v>
      </c>
      <c r="C23" s="231" t="s">
        <v>343</v>
      </c>
      <c r="D23" s="239">
        <v>10259679.226390745</v>
      </c>
      <c r="E23" s="231" t="s">
        <v>343</v>
      </c>
      <c r="F23" s="232">
        <v>6374226.6741299145</v>
      </c>
      <c r="G23" s="231" t="s">
        <v>343</v>
      </c>
      <c r="H23" s="232">
        <v>551055</v>
      </c>
      <c r="I23" s="231" t="s">
        <v>343</v>
      </c>
      <c r="J23" s="232">
        <v>1611281</v>
      </c>
      <c r="K23" s="231" t="s">
        <v>343</v>
      </c>
      <c r="L23" s="230" t="s">
        <v>343</v>
      </c>
      <c r="M23" s="233">
        <v>19220929</v>
      </c>
      <c r="N23" s="232">
        <v>3509</v>
      </c>
      <c r="O23" s="228">
        <v>1063682.904</v>
      </c>
      <c r="P23" s="232">
        <v>79314</v>
      </c>
      <c r="Q23" s="228">
        <v>493070.61874837277</v>
      </c>
      <c r="R23" s="232">
        <v>526207.6222277142</v>
      </c>
      <c r="S23" s="228">
        <v>20777682.522748373</v>
      </c>
      <c r="T23" s="232">
        <v>19405272.522748373</v>
      </c>
      <c r="U23" s="231" t="s">
        <v>343</v>
      </c>
      <c r="V23" s="232">
        <v>1372410</v>
      </c>
      <c r="W23" s="237" t="s">
        <v>28</v>
      </c>
      <c r="X23" s="236" t="s">
        <v>207</v>
      </c>
    </row>
    <row r="24" spans="1:24" ht="28.5" customHeight="1">
      <c r="A24" s="226" t="s">
        <v>29</v>
      </c>
      <c r="B24" s="227" t="s">
        <v>208</v>
      </c>
      <c r="C24" s="228">
        <v>605191.616516711</v>
      </c>
      <c r="D24" s="229" t="s">
        <v>343</v>
      </c>
      <c r="E24" s="228">
        <v>198847.56262215477</v>
      </c>
      <c r="F24" s="232">
        <v>537.7514663105607</v>
      </c>
      <c r="G24" s="228">
        <v>750</v>
      </c>
      <c r="H24" s="230" t="s">
        <v>343</v>
      </c>
      <c r="I24" s="228">
        <v>1306</v>
      </c>
      <c r="J24" s="230" t="s">
        <v>343</v>
      </c>
      <c r="K24" s="231" t="s">
        <v>343</v>
      </c>
      <c r="L24" s="232">
        <v>340082</v>
      </c>
      <c r="M24" s="233">
        <v>128516.493</v>
      </c>
      <c r="N24" s="232">
        <v>545736</v>
      </c>
      <c r="O24" s="228">
        <v>106582.647</v>
      </c>
      <c r="P24" s="232">
        <v>400</v>
      </c>
      <c r="Q24" s="228">
        <v>854228.4376371886</v>
      </c>
      <c r="R24" s="232">
        <v>1354665.005309744</v>
      </c>
      <c r="S24" s="228">
        <v>1895422.7567760544</v>
      </c>
      <c r="T24" s="232">
        <v>2241420.7567760544</v>
      </c>
      <c r="U24" s="228">
        <v>347134</v>
      </c>
      <c r="V24" s="232">
        <v>1136</v>
      </c>
      <c r="W24" s="237" t="s">
        <v>29</v>
      </c>
      <c r="X24" s="236" t="s">
        <v>209</v>
      </c>
    </row>
    <row r="25" spans="1:24" ht="28.5" customHeight="1">
      <c r="A25" s="226" t="s">
        <v>30</v>
      </c>
      <c r="B25" s="227" t="s">
        <v>46</v>
      </c>
      <c r="C25" s="228">
        <v>81839.95156029075</v>
      </c>
      <c r="D25" s="239">
        <v>241473.51296359402</v>
      </c>
      <c r="E25" s="228">
        <v>181325.2650323724</v>
      </c>
      <c r="F25" s="232">
        <v>508212.7075007961</v>
      </c>
      <c r="G25" s="228">
        <v>2</v>
      </c>
      <c r="H25" s="232">
        <v>178508</v>
      </c>
      <c r="I25" s="228">
        <v>511820</v>
      </c>
      <c r="J25" s="232">
        <v>48715.56664571428</v>
      </c>
      <c r="K25" s="231" t="s">
        <v>343</v>
      </c>
      <c r="L25" s="230" t="s">
        <v>343</v>
      </c>
      <c r="M25" s="238" t="s">
        <v>343</v>
      </c>
      <c r="N25" s="232">
        <v>261226</v>
      </c>
      <c r="O25" s="231" t="s">
        <v>343</v>
      </c>
      <c r="P25" s="230" t="s">
        <v>343</v>
      </c>
      <c r="Q25" s="231" t="s">
        <v>343</v>
      </c>
      <c r="R25" s="232">
        <v>24250.29108838959</v>
      </c>
      <c r="S25" s="228">
        <v>774987.2165926632</v>
      </c>
      <c r="T25" s="232">
        <v>1262386.0781984942</v>
      </c>
      <c r="U25" s="228">
        <v>516262</v>
      </c>
      <c r="V25" s="232">
        <v>28863.138394169113</v>
      </c>
      <c r="W25" s="237" t="s">
        <v>30</v>
      </c>
      <c r="X25" s="236" t="s">
        <v>210</v>
      </c>
    </row>
    <row r="26" spans="1:24" ht="28.5" customHeight="1">
      <c r="A26" s="226" t="s">
        <v>47</v>
      </c>
      <c r="B26" s="227" t="s">
        <v>49</v>
      </c>
      <c r="C26" s="228">
        <v>21769.32</v>
      </c>
      <c r="D26" s="229" t="s">
        <v>343</v>
      </c>
      <c r="E26" s="228">
        <v>108392.13861010279</v>
      </c>
      <c r="F26" s="232">
        <v>473278.5299258187</v>
      </c>
      <c r="G26" s="228">
        <v>1224.338257398743</v>
      </c>
      <c r="H26" s="232">
        <v>12558</v>
      </c>
      <c r="I26" s="231" t="s">
        <v>343</v>
      </c>
      <c r="J26" s="230" t="s">
        <v>343</v>
      </c>
      <c r="K26" s="231" t="s">
        <v>343</v>
      </c>
      <c r="L26" s="230" t="s">
        <v>343</v>
      </c>
      <c r="M26" s="233">
        <v>168223.14526467535</v>
      </c>
      <c r="N26" s="230" t="s">
        <v>343</v>
      </c>
      <c r="O26" s="228">
        <v>156526.78302297898</v>
      </c>
      <c r="P26" s="230" t="s">
        <v>343</v>
      </c>
      <c r="Q26" s="228">
        <v>269051.2748448442</v>
      </c>
      <c r="R26" s="232">
        <v>239807.4700741814</v>
      </c>
      <c r="S26" s="228">
        <v>725187</v>
      </c>
      <c r="T26" s="232">
        <v>725644</v>
      </c>
      <c r="U26" s="228">
        <v>457</v>
      </c>
      <c r="V26" s="230" t="s">
        <v>343</v>
      </c>
      <c r="W26" s="237" t="s">
        <v>47</v>
      </c>
      <c r="X26" s="236" t="s">
        <v>211</v>
      </c>
    </row>
    <row r="27" spans="1:24" ht="28.5" customHeight="1">
      <c r="A27" s="226" t="s">
        <v>48</v>
      </c>
      <c r="B27" s="227" t="s">
        <v>19</v>
      </c>
      <c r="C27" s="228">
        <v>63420.8478</v>
      </c>
      <c r="D27" s="229" t="s">
        <v>343</v>
      </c>
      <c r="E27" s="228">
        <v>16683.011226545972</v>
      </c>
      <c r="F27" s="230" t="s">
        <v>343</v>
      </c>
      <c r="G27" s="228">
        <v>6753.279465184153</v>
      </c>
      <c r="H27" s="230" t="s">
        <v>343</v>
      </c>
      <c r="I27" s="228">
        <v>1649</v>
      </c>
      <c r="J27" s="232">
        <v>3409723</v>
      </c>
      <c r="K27" s="231" t="s">
        <v>343</v>
      </c>
      <c r="L27" s="230" t="s">
        <v>343</v>
      </c>
      <c r="M27" s="233">
        <v>1291875.1462331219</v>
      </c>
      <c r="N27" s="230" t="s">
        <v>343</v>
      </c>
      <c r="O27" s="228">
        <v>1497796.9718418883</v>
      </c>
      <c r="P27" s="230" t="s">
        <v>343</v>
      </c>
      <c r="Q27" s="228">
        <v>525569.7434332594</v>
      </c>
      <c r="R27" s="230" t="s">
        <v>343</v>
      </c>
      <c r="S27" s="228">
        <v>3403748</v>
      </c>
      <c r="T27" s="232">
        <v>3409723</v>
      </c>
      <c r="U27" s="228">
        <v>5975</v>
      </c>
      <c r="V27" s="230" t="s">
        <v>343</v>
      </c>
      <c r="W27" s="237" t="s">
        <v>48</v>
      </c>
      <c r="X27" s="236" t="s">
        <v>212</v>
      </c>
    </row>
    <row r="28" spans="1:24" ht="28.5" customHeight="1">
      <c r="A28" s="226" t="s">
        <v>31</v>
      </c>
      <c r="B28" s="227" t="s">
        <v>50</v>
      </c>
      <c r="C28" s="228">
        <v>75995.568</v>
      </c>
      <c r="D28" s="229" t="s">
        <v>343</v>
      </c>
      <c r="E28" s="228">
        <v>30749.104412936424</v>
      </c>
      <c r="F28" s="232">
        <v>733115.6878276663</v>
      </c>
      <c r="G28" s="228">
        <v>386.6806236749883</v>
      </c>
      <c r="H28" s="232">
        <v>255337</v>
      </c>
      <c r="I28" s="231" t="s">
        <v>343</v>
      </c>
      <c r="J28" s="230" t="s">
        <v>343</v>
      </c>
      <c r="K28" s="231" t="s">
        <v>343</v>
      </c>
      <c r="L28" s="230" t="s">
        <v>343</v>
      </c>
      <c r="M28" s="233">
        <v>337872.50457470916</v>
      </c>
      <c r="N28" s="230" t="s">
        <v>343</v>
      </c>
      <c r="O28" s="228">
        <v>235048.94515424845</v>
      </c>
      <c r="P28" s="230" t="s">
        <v>343</v>
      </c>
      <c r="Q28" s="228">
        <v>456213.197234431</v>
      </c>
      <c r="R28" s="232">
        <v>162995.31217233377</v>
      </c>
      <c r="S28" s="228">
        <v>1136266</v>
      </c>
      <c r="T28" s="232">
        <v>1151448</v>
      </c>
      <c r="U28" s="228">
        <v>15182</v>
      </c>
      <c r="V28" s="230" t="s">
        <v>343</v>
      </c>
      <c r="W28" s="237" t="s">
        <v>31</v>
      </c>
      <c r="X28" s="236" t="s">
        <v>213</v>
      </c>
    </row>
    <row r="29" spans="1:24" ht="28.5" customHeight="1">
      <c r="A29" s="226" t="s">
        <v>32</v>
      </c>
      <c r="B29" s="227" t="s">
        <v>17</v>
      </c>
      <c r="C29" s="228">
        <v>107054.21690602227</v>
      </c>
      <c r="D29" s="229" t="s">
        <v>343</v>
      </c>
      <c r="E29" s="228">
        <v>18307.47299445468</v>
      </c>
      <c r="F29" s="230" t="s">
        <v>343</v>
      </c>
      <c r="G29" s="228">
        <v>7869</v>
      </c>
      <c r="H29" s="230" t="s">
        <v>343</v>
      </c>
      <c r="I29" s="228">
        <v>113</v>
      </c>
      <c r="J29" s="230" t="s">
        <v>343</v>
      </c>
      <c r="K29" s="231" t="s">
        <v>343</v>
      </c>
      <c r="L29" s="230" t="s">
        <v>343</v>
      </c>
      <c r="M29" s="233">
        <v>159419.97799999997</v>
      </c>
      <c r="N29" s="232">
        <v>925915</v>
      </c>
      <c r="O29" s="228">
        <v>398417.35599999997</v>
      </c>
      <c r="P29" s="230" t="s">
        <v>343</v>
      </c>
      <c r="Q29" s="228">
        <v>229933.97609952308</v>
      </c>
      <c r="R29" s="230" t="s">
        <v>343</v>
      </c>
      <c r="S29" s="228">
        <v>921115</v>
      </c>
      <c r="T29" s="232">
        <v>925915</v>
      </c>
      <c r="U29" s="228">
        <v>4800</v>
      </c>
      <c r="V29" s="230" t="s">
        <v>343</v>
      </c>
      <c r="W29" s="237" t="s">
        <v>32</v>
      </c>
      <c r="X29" s="236" t="s">
        <v>214</v>
      </c>
    </row>
    <row r="30" spans="1:24" ht="28.5" customHeight="1">
      <c r="A30" s="226" t="s">
        <v>33</v>
      </c>
      <c r="B30" s="227" t="s">
        <v>45</v>
      </c>
      <c r="C30" s="228">
        <v>1088637.8338024546</v>
      </c>
      <c r="D30" s="229" t="s">
        <v>343</v>
      </c>
      <c r="E30" s="228">
        <v>582240.7788816361</v>
      </c>
      <c r="F30" s="230" t="s">
        <v>343</v>
      </c>
      <c r="G30" s="228">
        <v>26381.598754</v>
      </c>
      <c r="H30" s="230" t="s">
        <v>343</v>
      </c>
      <c r="I30" s="228">
        <v>29983.185203425135</v>
      </c>
      <c r="J30" s="230" t="s">
        <v>343</v>
      </c>
      <c r="K30" s="231" t="s">
        <v>343</v>
      </c>
      <c r="L30" s="230" t="s">
        <v>343</v>
      </c>
      <c r="M30" s="233">
        <v>63652.596197587154</v>
      </c>
      <c r="N30" s="232">
        <v>4423</v>
      </c>
      <c r="O30" s="228">
        <v>141201.72030853745</v>
      </c>
      <c r="P30" s="230" t="s">
        <v>343</v>
      </c>
      <c r="Q30" s="228">
        <v>68832.505356</v>
      </c>
      <c r="R30" s="232">
        <v>2015260</v>
      </c>
      <c r="S30" s="228">
        <v>2000930.2185036403</v>
      </c>
      <c r="T30" s="232">
        <v>2019683</v>
      </c>
      <c r="U30" s="228">
        <v>18752.7814963594</v>
      </c>
      <c r="V30" s="230" t="s">
        <v>343</v>
      </c>
      <c r="W30" s="237" t="s">
        <v>33</v>
      </c>
      <c r="X30" s="236" t="s">
        <v>215</v>
      </c>
    </row>
    <row r="31" spans="1:24" ht="28.5" customHeight="1">
      <c r="A31" s="226" t="s">
        <v>34</v>
      </c>
      <c r="B31" s="227" t="s">
        <v>51</v>
      </c>
      <c r="C31" s="228">
        <v>7172112.185004555</v>
      </c>
      <c r="D31" s="229" t="s">
        <v>343</v>
      </c>
      <c r="E31" s="228">
        <v>2694515.164148575</v>
      </c>
      <c r="F31" s="232">
        <v>18201446</v>
      </c>
      <c r="G31" s="228">
        <v>2079.4056598550965</v>
      </c>
      <c r="H31" s="232" t="s">
        <v>343</v>
      </c>
      <c r="I31" s="228">
        <v>1093609.9079098045</v>
      </c>
      <c r="J31" s="230" t="s">
        <v>343</v>
      </c>
      <c r="K31" s="231" t="s">
        <v>343</v>
      </c>
      <c r="L31" s="230" t="s">
        <v>343</v>
      </c>
      <c r="M31" s="233">
        <v>349327.2423785595</v>
      </c>
      <c r="N31" s="232">
        <v>480792</v>
      </c>
      <c r="O31" s="228">
        <v>576110.0432956674</v>
      </c>
      <c r="P31" s="232">
        <v>65817</v>
      </c>
      <c r="Q31" s="228">
        <v>2759854.0516029825</v>
      </c>
      <c r="R31" s="232">
        <v>2687880</v>
      </c>
      <c r="S31" s="228">
        <v>14647607.999999996</v>
      </c>
      <c r="T31" s="232">
        <v>21435935</v>
      </c>
      <c r="U31" s="228">
        <v>6788327</v>
      </c>
      <c r="V31" s="230" t="s">
        <v>343</v>
      </c>
      <c r="W31" s="237" t="s">
        <v>34</v>
      </c>
      <c r="X31" s="236" t="s">
        <v>216</v>
      </c>
    </row>
    <row r="32" spans="1:24" ht="28.5" customHeight="1">
      <c r="A32" s="226" t="s">
        <v>35</v>
      </c>
      <c r="B32" s="227" t="s">
        <v>52</v>
      </c>
      <c r="C32" s="228">
        <v>5394841.015057007</v>
      </c>
      <c r="D32" s="229" t="s">
        <v>343</v>
      </c>
      <c r="E32" s="228">
        <v>2035543.6151394797</v>
      </c>
      <c r="F32" s="232">
        <v>6639174.370113306</v>
      </c>
      <c r="G32" s="228">
        <v>28950.808078051316</v>
      </c>
      <c r="H32" s="232">
        <v>2559171.987</v>
      </c>
      <c r="I32" s="228">
        <v>3938481.675764097</v>
      </c>
      <c r="J32" s="230" t="s">
        <v>343</v>
      </c>
      <c r="K32" s="228">
        <v>26750</v>
      </c>
      <c r="L32" s="232">
        <v>1087690</v>
      </c>
      <c r="M32" s="233">
        <v>232233.01142769385</v>
      </c>
      <c r="N32" s="232">
        <v>1571541</v>
      </c>
      <c r="O32" s="228">
        <v>54162.98239305081</v>
      </c>
      <c r="P32" s="232">
        <v>556589.285</v>
      </c>
      <c r="Q32" s="228">
        <v>1771552.3136250505</v>
      </c>
      <c r="R32" s="232">
        <v>1824358.7793711247</v>
      </c>
      <c r="S32" s="228">
        <v>13482515.42148443</v>
      </c>
      <c r="T32" s="232">
        <v>14238525.42148443</v>
      </c>
      <c r="U32" s="228">
        <v>756010</v>
      </c>
      <c r="V32" s="230" t="s">
        <v>343</v>
      </c>
      <c r="W32" s="237" t="s">
        <v>35</v>
      </c>
      <c r="X32" s="236" t="s">
        <v>217</v>
      </c>
    </row>
    <row r="33" spans="1:24" ht="28.5" customHeight="1">
      <c r="A33" s="226" t="s">
        <v>36</v>
      </c>
      <c r="B33" s="227" t="s">
        <v>11</v>
      </c>
      <c r="C33" s="228">
        <v>6434160</v>
      </c>
      <c r="D33" s="229" t="s">
        <v>343</v>
      </c>
      <c r="E33" s="231" t="s">
        <v>343</v>
      </c>
      <c r="F33" s="230" t="s">
        <v>343</v>
      </c>
      <c r="G33" s="231" t="s">
        <v>343</v>
      </c>
      <c r="H33" s="230" t="s">
        <v>343</v>
      </c>
      <c r="I33" s="231" t="s">
        <v>343</v>
      </c>
      <c r="J33" s="230" t="s">
        <v>343</v>
      </c>
      <c r="K33" s="231" t="s">
        <v>343</v>
      </c>
      <c r="L33" s="230" t="s">
        <v>343</v>
      </c>
      <c r="M33" s="238" t="s">
        <v>343</v>
      </c>
      <c r="N33" s="230" t="s">
        <v>343</v>
      </c>
      <c r="O33" s="231" t="s">
        <v>343</v>
      </c>
      <c r="P33" s="232">
        <v>6434160</v>
      </c>
      <c r="Q33" s="231" t="s">
        <v>343</v>
      </c>
      <c r="R33" s="230" t="s">
        <v>343</v>
      </c>
      <c r="S33" s="228">
        <v>6434160</v>
      </c>
      <c r="T33" s="232">
        <v>6434160</v>
      </c>
      <c r="U33" s="231" t="s">
        <v>343</v>
      </c>
      <c r="V33" s="230" t="s">
        <v>343</v>
      </c>
      <c r="W33" s="237" t="s">
        <v>36</v>
      </c>
      <c r="X33" s="236" t="s">
        <v>218</v>
      </c>
    </row>
    <row r="34" spans="1:24" ht="28.5" customHeight="1">
      <c r="A34" s="226" t="s">
        <v>37</v>
      </c>
      <c r="B34" s="227" t="s">
        <v>53</v>
      </c>
      <c r="C34" s="228">
        <v>942978</v>
      </c>
      <c r="D34" s="229" t="s">
        <v>343</v>
      </c>
      <c r="E34" s="231" t="s">
        <v>343</v>
      </c>
      <c r="F34" s="230" t="s">
        <v>343</v>
      </c>
      <c r="G34" s="231" t="s">
        <v>343</v>
      </c>
      <c r="H34" s="230" t="s">
        <v>343</v>
      </c>
      <c r="I34" s="231" t="s">
        <v>343</v>
      </c>
      <c r="J34" s="230" t="s">
        <v>343</v>
      </c>
      <c r="K34" s="231" t="s">
        <v>343</v>
      </c>
      <c r="L34" s="230" t="s">
        <v>343</v>
      </c>
      <c r="M34" s="238" t="s">
        <v>343</v>
      </c>
      <c r="N34" s="230" t="s">
        <v>343</v>
      </c>
      <c r="O34" s="231" t="s">
        <v>343</v>
      </c>
      <c r="P34" s="232">
        <v>942978</v>
      </c>
      <c r="Q34" s="231" t="s">
        <v>343</v>
      </c>
      <c r="R34" s="230" t="s">
        <v>343</v>
      </c>
      <c r="S34" s="228">
        <v>942978</v>
      </c>
      <c r="T34" s="232">
        <v>942978</v>
      </c>
      <c r="U34" s="231" t="s">
        <v>343</v>
      </c>
      <c r="V34" s="230" t="s">
        <v>343</v>
      </c>
      <c r="W34" s="237" t="s">
        <v>37</v>
      </c>
      <c r="X34" s="236" t="s">
        <v>219</v>
      </c>
    </row>
    <row r="35" spans="1:24" ht="28.5" customHeight="1">
      <c r="A35" s="226" t="s">
        <v>38</v>
      </c>
      <c r="B35" s="227" t="s">
        <v>92</v>
      </c>
      <c r="C35" s="228">
        <v>2280705.740933499</v>
      </c>
      <c r="D35" s="239">
        <v>395464.34464619646</v>
      </c>
      <c r="E35" s="228">
        <v>7184069.214331737</v>
      </c>
      <c r="F35" s="232">
        <v>8272732.191857155</v>
      </c>
      <c r="G35" s="228">
        <v>153239.288</v>
      </c>
      <c r="H35" s="232">
        <v>321178.68299999996</v>
      </c>
      <c r="I35" s="231" t="s">
        <v>343</v>
      </c>
      <c r="J35" s="230" t="s">
        <v>343</v>
      </c>
      <c r="K35" s="231" t="s">
        <v>343</v>
      </c>
      <c r="L35" s="230" t="s">
        <v>343</v>
      </c>
      <c r="M35" s="238" t="s">
        <v>343</v>
      </c>
      <c r="N35" s="230" t="s">
        <v>343</v>
      </c>
      <c r="O35" s="231" t="s">
        <v>343</v>
      </c>
      <c r="P35" s="230" t="s">
        <v>343</v>
      </c>
      <c r="Q35" s="231" t="s">
        <v>343</v>
      </c>
      <c r="R35" s="230" t="s">
        <v>343</v>
      </c>
      <c r="S35" s="228">
        <v>9618014.243265236</v>
      </c>
      <c r="T35" s="232">
        <v>8989375.219503352</v>
      </c>
      <c r="U35" s="228">
        <v>1527767.9118206655</v>
      </c>
      <c r="V35" s="232">
        <v>2156406.935582549</v>
      </c>
      <c r="W35" s="237" t="s">
        <v>38</v>
      </c>
      <c r="X35" s="236" t="s">
        <v>220</v>
      </c>
    </row>
    <row r="36" spans="1:24" ht="28.5" customHeight="1">
      <c r="A36" s="226" t="s">
        <v>42</v>
      </c>
      <c r="B36" s="227" t="s">
        <v>60</v>
      </c>
      <c r="C36" s="228">
        <v>1701002.4148266173</v>
      </c>
      <c r="D36" s="229" t="s">
        <v>343</v>
      </c>
      <c r="E36" s="228">
        <v>2028567.8607140372</v>
      </c>
      <c r="F36" s="230" t="s">
        <v>343</v>
      </c>
      <c r="G36" s="228">
        <v>6019</v>
      </c>
      <c r="H36" s="230" t="s">
        <v>343</v>
      </c>
      <c r="I36" s="231" t="s">
        <v>343</v>
      </c>
      <c r="J36" s="230" t="s">
        <v>343</v>
      </c>
      <c r="K36" s="231" t="s">
        <v>343</v>
      </c>
      <c r="L36" s="230" t="s">
        <v>343</v>
      </c>
      <c r="M36" s="233">
        <v>79681</v>
      </c>
      <c r="N36" s="230" t="s">
        <v>343</v>
      </c>
      <c r="O36" s="228">
        <v>2300.949</v>
      </c>
      <c r="P36" s="230" t="s">
        <v>343</v>
      </c>
      <c r="Q36" s="228">
        <v>72088.77545934539</v>
      </c>
      <c r="R36" s="230" t="s">
        <v>343</v>
      </c>
      <c r="S36" s="228">
        <v>3889660</v>
      </c>
      <c r="T36" s="230" t="s">
        <v>343</v>
      </c>
      <c r="U36" s="231" t="s">
        <v>343</v>
      </c>
      <c r="V36" s="232">
        <v>3889660</v>
      </c>
      <c r="W36" s="237" t="s">
        <v>42</v>
      </c>
      <c r="X36" s="236" t="s">
        <v>221</v>
      </c>
    </row>
    <row r="37" spans="1:24" ht="28.5" customHeight="1">
      <c r="A37" s="226" t="s">
        <v>43</v>
      </c>
      <c r="B37" s="240" t="s">
        <v>56</v>
      </c>
      <c r="C37" s="228">
        <v>2623521.0590160494</v>
      </c>
      <c r="D37" s="229" t="s">
        <v>343</v>
      </c>
      <c r="E37" s="228">
        <v>84306.26847316122</v>
      </c>
      <c r="F37" s="232">
        <v>156589</v>
      </c>
      <c r="G37" s="231" t="s">
        <v>343</v>
      </c>
      <c r="H37" s="230" t="s">
        <v>343</v>
      </c>
      <c r="I37" s="231" t="s">
        <v>343</v>
      </c>
      <c r="J37" s="230" t="s">
        <v>343</v>
      </c>
      <c r="K37" s="231" t="s">
        <v>343</v>
      </c>
      <c r="L37" s="230" t="s">
        <v>343</v>
      </c>
      <c r="M37" s="233">
        <v>687527.894</v>
      </c>
      <c r="N37" s="232">
        <v>22137</v>
      </c>
      <c r="O37" s="228">
        <v>2606754.9749999996</v>
      </c>
      <c r="P37" s="230" t="s">
        <v>343</v>
      </c>
      <c r="Q37" s="228">
        <v>437873.8035107899</v>
      </c>
      <c r="R37" s="232">
        <v>37711</v>
      </c>
      <c r="S37" s="228">
        <v>6439984</v>
      </c>
      <c r="T37" s="232">
        <v>216437</v>
      </c>
      <c r="U37" s="228">
        <v>188521</v>
      </c>
      <c r="V37" s="232">
        <v>6412068</v>
      </c>
      <c r="W37" s="237" t="s">
        <v>43</v>
      </c>
      <c r="X37" s="236" t="s">
        <v>222</v>
      </c>
    </row>
    <row r="38" spans="1:24" ht="28.5" customHeight="1">
      <c r="A38" s="226" t="s">
        <v>55</v>
      </c>
      <c r="B38" s="240" t="s">
        <v>61</v>
      </c>
      <c r="C38" s="231" t="s">
        <v>343</v>
      </c>
      <c r="D38" s="229" t="s">
        <v>343</v>
      </c>
      <c r="E38" s="231" t="s">
        <v>343</v>
      </c>
      <c r="F38" s="230" t="s">
        <v>343</v>
      </c>
      <c r="G38" s="231" t="s">
        <v>343</v>
      </c>
      <c r="H38" s="230" t="s">
        <v>343</v>
      </c>
      <c r="I38" s="231" t="s">
        <v>343</v>
      </c>
      <c r="J38" s="230" t="s">
        <v>343</v>
      </c>
      <c r="K38" s="228">
        <v>8842926</v>
      </c>
      <c r="L38" s="230" t="s">
        <v>343</v>
      </c>
      <c r="M38" s="238" t="s">
        <v>343</v>
      </c>
      <c r="N38" s="230" t="s">
        <v>343</v>
      </c>
      <c r="O38" s="231" t="s">
        <v>343</v>
      </c>
      <c r="P38" s="230" t="s">
        <v>343</v>
      </c>
      <c r="Q38" s="231" t="s">
        <v>343</v>
      </c>
      <c r="R38" s="230" t="s">
        <v>343</v>
      </c>
      <c r="S38" s="228">
        <v>8842926</v>
      </c>
      <c r="T38" s="230" t="s">
        <v>343</v>
      </c>
      <c r="U38" s="231" t="s">
        <v>343</v>
      </c>
      <c r="V38" s="232">
        <v>8842926</v>
      </c>
      <c r="W38" s="237" t="s">
        <v>55</v>
      </c>
      <c r="X38" s="236" t="s">
        <v>223</v>
      </c>
    </row>
    <row r="39" spans="1:24" s="15" customFormat="1" ht="28.5" customHeight="1">
      <c r="A39" s="226" t="s">
        <v>57</v>
      </c>
      <c r="B39" s="227" t="s">
        <v>224</v>
      </c>
      <c r="C39" s="228">
        <v>1218426.4972449858</v>
      </c>
      <c r="D39" s="229" t="s">
        <v>343</v>
      </c>
      <c r="E39" s="231" t="s">
        <v>343</v>
      </c>
      <c r="F39" s="232">
        <v>442805.5370483147</v>
      </c>
      <c r="G39" s="231" t="s">
        <v>343</v>
      </c>
      <c r="H39" s="232">
        <v>111245.618</v>
      </c>
      <c r="I39" s="228">
        <v>8342.04659649264</v>
      </c>
      <c r="J39" s="230" t="s">
        <v>343</v>
      </c>
      <c r="K39" s="228">
        <v>28664.268869521096</v>
      </c>
      <c r="L39" s="230" t="s">
        <v>343</v>
      </c>
      <c r="M39" s="233">
        <v>288070</v>
      </c>
      <c r="N39" s="230" t="s">
        <v>343</v>
      </c>
      <c r="O39" s="231" t="s">
        <v>343</v>
      </c>
      <c r="P39" s="232">
        <v>754092.5039999997</v>
      </c>
      <c r="Q39" s="231" t="s">
        <v>343</v>
      </c>
      <c r="R39" s="232">
        <v>221573.90631490014</v>
      </c>
      <c r="S39" s="228">
        <v>1543502.8127109995</v>
      </c>
      <c r="T39" s="232">
        <v>1529717.5653632146</v>
      </c>
      <c r="U39" s="231" t="s">
        <v>343</v>
      </c>
      <c r="V39" s="232">
        <v>13785.247347784985</v>
      </c>
      <c r="W39" s="237" t="s">
        <v>57</v>
      </c>
      <c r="X39" s="236" t="s">
        <v>225</v>
      </c>
    </row>
    <row r="40" spans="1:24" s="52" customFormat="1" ht="28.5" customHeight="1" thickBot="1">
      <c r="A40" s="241" t="s">
        <v>54</v>
      </c>
      <c r="B40" s="242"/>
      <c r="C40" s="243">
        <v>51174214.012051426</v>
      </c>
      <c r="D40" s="244">
        <v>10896617.084000537</v>
      </c>
      <c r="E40" s="243">
        <v>18218712.681979332</v>
      </c>
      <c r="F40" s="245">
        <v>41802118.44986928</v>
      </c>
      <c r="G40" s="243">
        <v>379068.0418381643</v>
      </c>
      <c r="H40" s="245">
        <v>3989054.2879999997</v>
      </c>
      <c r="I40" s="243">
        <v>6487364.768077212</v>
      </c>
      <c r="J40" s="245">
        <v>5069719.566645714</v>
      </c>
      <c r="K40" s="243">
        <v>9338013.268869521</v>
      </c>
      <c r="L40" s="245">
        <v>9245712</v>
      </c>
      <c r="M40" s="246">
        <v>31395968.011076346</v>
      </c>
      <c r="N40" s="245">
        <v>32117788</v>
      </c>
      <c r="O40" s="243">
        <v>7987133.2370163705</v>
      </c>
      <c r="P40" s="245">
        <v>8833350.789</v>
      </c>
      <c r="Q40" s="243">
        <v>8755130.171173023</v>
      </c>
      <c r="R40" s="245">
        <v>9173427.38655839</v>
      </c>
      <c r="S40" s="243">
        <v>133735604.1920814</v>
      </c>
      <c r="T40" s="245">
        <v>121127787.56407392</v>
      </c>
      <c r="U40" s="243">
        <v>11862874.693317024</v>
      </c>
      <c r="V40" s="245">
        <v>24470691.3213245</v>
      </c>
      <c r="W40" s="247"/>
      <c r="X40" s="248" t="s">
        <v>140</v>
      </c>
    </row>
    <row r="41" ht="15" customHeight="1" thickTop="1">
      <c r="K41" s="15"/>
    </row>
  </sheetData>
  <sheetProtection/>
  <mergeCells count="13">
    <mergeCell ref="O10:P10"/>
    <mergeCell ref="W10:X10"/>
    <mergeCell ref="E8:H8"/>
    <mergeCell ref="S10:T10"/>
    <mergeCell ref="I10:J10"/>
    <mergeCell ref="M10:N10"/>
    <mergeCell ref="U10:V10"/>
    <mergeCell ref="K7:R7"/>
    <mergeCell ref="K8:R8"/>
    <mergeCell ref="E7:H7"/>
    <mergeCell ref="G9:H9"/>
    <mergeCell ref="M9:N9"/>
    <mergeCell ref="O9:P9"/>
  </mergeCells>
  <printOptions horizontalCentered="1"/>
  <pageMargins left="0.3937007874015748" right="0.3937007874015748" top="0.7874015748031497" bottom="0.5905511811023623" header="0.5905511811023623" footer="0.984251968503937"/>
  <pageSetup horizontalDpi="600" verticalDpi="600" orientation="portrait" paperSize="9" scale="60" r:id="rId1"/>
  <colBreaks count="1" manualBreakCount="1">
    <brk id="12" max="37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X41"/>
  <sheetViews>
    <sheetView showGridLines="0" tabSelected="1" zoomScale="60" zoomScaleNormal="60" zoomScaleSheetLayoutView="51" zoomScalePageLayoutView="0" workbookViewId="0" topLeftCell="A1">
      <selection activeCell="F20" sqref="F20"/>
    </sheetView>
  </sheetViews>
  <sheetFormatPr defaultColWidth="9" defaultRowHeight="15"/>
  <cols>
    <col min="1" max="1" width="3.09765625" style="12" customWidth="1"/>
    <col min="2" max="2" width="22.19921875" style="11" customWidth="1"/>
    <col min="3" max="6" width="11.796875" style="2" bestFit="1" customWidth="1"/>
    <col min="7" max="10" width="10.19921875" style="2" customWidth="1"/>
    <col min="11" max="11" width="10.59765625" style="2" bestFit="1" customWidth="1"/>
    <col min="12" max="12" width="10.8984375" style="2" customWidth="1"/>
    <col min="13" max="13" width="10.796875" style="15" customWidth="1"/>
    <col min="14" max="14" width="11.19921875" style="15" customWidth="1"/>
    <col min="15" max="15" width="10.8984375" style="15" customWidth="1"/>
    <col min="16" max="16" width="10.796875" style="15" customWidth="1"/>
    <col min="17" max="18" width="10.59765625" style="15" bestFit="1" customWidth="1"/>
    <col min="19" max="20" width="12" style="2" customWidth="1"/>
    <col min="21" max="21" width="10.8984375" style="2" customWidth="1"/>
    <col min="22" max="22" width="11.09765625" style="2" customWidth="1"/>
    <col min="23" max="23" width="3.3984375" style="36" customWidth="1"/>
    <col min="24" max="24" width="30.3984375" style="2" customWidth="1"/>
    <col min="25" max="16384" width="9" style="2" customWidth="1"/>
  </cols>
  <sheetData>
    <row r="1" spans="1:24" ht="33" customHeight="1">
      <c r="A1" s="152"/>
      <c r="B1" s="153"/>
      <c r="C1" s="153"/>
      <c r="D1" s="153"/>
      <c r="E1" s="153"/>
      <c r="F1" s="153"/>
      <c r="G1" s="153"/>
      <c r="H1" s="153"/>
      <c r="I1" s="153"/>
      <c r="J1" s="154"/>
      <c r="K1" s="154"/>
      <c r="L1" s="155"/>
      <c r="M1" s="156"/>
      <c r="N1" s="157"/>
      <c r="O1" s="157"/>
      <c r="P1" s="157"/>
      <c r="Q1" s="157"/>
      <c r="R1" s="157"/>
      <c r="S1" s="153"/>
      <c r="T1" s="153"/>
      <c r="U1" s="153"/>
      <c r="V1" s="153"/>
      <c r="W1" s="158"/>
      <c r="X1" s="153"/>
    </row>
    <row r="2" spans="1:24" s="25" customFormat="1" ht="33" customHeight="1">
      <c r="A2" s="159"/>
      <c r="B2" s="157"/>
      <c r="C2" s="157"/>
      <c r="D2" s="157"/>
      <c r="E2" s="157"/>
      <c r="F2" s="157"/>
      <c r="G2" s="157"/>
      <c r="H2" s="157"/>
      <c r="I2" s="157"/>
      <c r="J2" s="159"/>
      <c r="K2" s="159"/>
      <c r="L2" s="160"/>
      <c r="M2" s="161"/>
      <c r="N2" s="157"/>
      <c r="O2" s="157"/>
      <c r="P2" s="157"/>
      <c r="Q2" s="157"/>
      <c r="R2" s="157"/>
      <c r="S2" s="157"/>
      <c r="T2" s="157"/>
      <c r="U2" s="157"/>
      <c r="V2" s="157"/>
      <c r="W2" s="162"/>
      <c r="X2" s="157"/>
    </row>
    <row r="3" spans="1:24" s="42" customFormat="1" ht="33" customHeight="1">
      <c r="A3" s="163"/>
      <c r="B3" s="164"/>
      <c r="C3" s="164"/>
      <c r="D3" s="164"/>
      <c r="E3" s="164"/>
      <c r="F3" s="164"/>
      <c r="G3" s="164"/>
      <c r="H3" s="164"/>
      <c r="I3" s="164"/>
      <c r="J3" s="163"/>
      <c r="K3" s="163"/>
      <c r="L3" s="165" t="s">
        <v>234</v>
      </c>
      <c r="M3" s="166" t="s">
        <v>235</v>
      </c>
      <c r="N3" s="167"/>
      <c r="O3" s="167"/>
      <c r="P3" s="167"/>
      <c r="Q3" s="167"/>
      <c r="R3" s="167"/>
      <c r="S3" s="164"/>
      <c r="T3" s="164"/>
      <c r="U3" s="164"/>
      <c r="V3" s="164"/>
      <c r="W3" s="168"/>
      <c r="X3" s="164"/>
    </row>
    <row r="4" spans="1:24" ht="33" customHeight="1">
      <c r="A4" s="152"/>
      <c r="B4" s="169"/>
      <c r="C4" s="169"/>
      <c r="D4" s="169"/>
      <c r="E4" s="169"/>
      <c r="F4" s="169"/>
      <c r="G4" s="169"/>
      <c r="H4" s="169"/>
      <c r="I4" s="170"/>
      <c r="J4" s="171"/>
      <c r="K4" s="171"/>
      <c r="L4" s="170" t="s">
        <v>236</v>
      </c>
      <c r="M4" s="172" t="s">
        <v>237</v>
      </c>
      <c r="N4" s="169"/>
      <c r="O4" s="169"/>
      <c r="P4" s="169"/>
      <c r="Q4" s="169"/>
      <c r="R4" s="169"/>
      <c r="S4" s="169"/>
      <c r="T4" s="169"/>
      <c r="U4" s="169"/>
      <c r="V4" s="169"/>
      <c r="W4" s="162"/>
      <c r="X4" s="169"/>
    </row>
    <row r="5" spans="1:24" ht="22.5" customHeight="1">
      <c r="A5" s="173"/>
      <c r="B5" s="174"/>
      <c r="C5" s="175"/>
      <c r="D5" s="175"/>
      <c r="E5" s="175"/>
      <c r="F5" s="175"/>
      <c r="G5" s="175"/>
      <c r="H5" s="175"/>
      <c r="I5" s="175"/>
      <c r="J5" s="154"/>
      <c r="K5" s="176"/>
      <c r="L5" s="176"/>
      <c r="M5" s="177"/>
      <c r="N5" s="178"/>
      <c r="O5" s="178"/>
      <c r="P5" s="178"/>
      <c r="Q5" s="178"/>
      <c r="R5" s="178"/>
      <c r="S5" s="175"/>
      <c r="T5" s="179"/>
      <c r="U5" s="175"/>
      <c r="V5" s="179"/>
      <c r="W5" s="180"/>
      <c r="X5" s="181" t="s">
        <v>0</v>
      </c>
    </row>
    <row r="6" spans="1:24" ht="22.5" customHeight="1" thickBot="1">
      <c r="A6" s="182"/>
      <c r="B6" s="174"/>
      <c r="C6" s="175"/>
      <c r="D6" s="175"/>
      <c r="E6" s="175"/>
      <c r="F6" s="175"/>
      <c r="G6" s="175"/>
      <c r="H6" s="178"/>
      <c r="I6" s="175"/>
      <c r="J6" s="175"/>
      <c r="K6" s="175"/>
      <c r="L6" s="175"/>
      <c r="M6" s="178"/>
      <c r="N6" s="178"/>
      <c r="O6" s="178"/>
      <c r="P6" s="178"/>
      <c r="Q6" s="178"/>
      <c r="R6" s="178"/>
      <c r="S6" s="175"/>
      <c r="T6" s="183"/>
      <c r="U6" s="175"/>
      <c r="V6" s="183"/>
      <c r="W6" s="180"/>
      <c r="X6" s="184" t="s">
        <v>238</v>
      </c>
    </row>
    <row r="7" spans="1:24" s="77" customFormat="1" ht="21" customHeight="1" thickTop="1">
      <c r="A7" s="185"/>
      <c r="B7" s="186"/>
      <c r="C7" s="187" t="s">
        <v>23</v>
      </c>
      <c r="D7" s="188"/>
      <c r="E7" s="266" t="s">
        <v>239</v>
      </c>
      <c r="F7" s="267"/>
      <c r="G7" s="267"/>
      <c r="H7" s="268"/>
      <c r="I7" s="187"/>
      <c r="J7" s="188"/>
      <c r="K7" s="266" t="s">
        <v>240</v>
      </c>
      <c r="L7" s="267"/>
      <c r="M7" s="267"/>
      <c r="N7" s="267"/>
      <c r="O7" s="267"/>
      <c r="P7" s="267"/>
      <c r="Q7" s="267"/>
      <c r="R7" s="268"/>
      <c r="S7" s="187"/>
      <c r="T7" s="188"/>
      <c r="U7" s="189"/>
      <c r="V7" s="188"/>
      <c r="W7" s="190"/>
      <c r="X7" s="191"/>
    </row>
    <row r="8" spans="1:24" s="86" customFormat="1" ht="22.5" customHeight="1" thickBot="1">
      <c r="A8" s="192"/>
      <c r="B8" s="193"/>
      <c r="C8" s="194" t="s">
        <v>24</v>
      </c>
      <c r="D8" s="195"/>
      <c r="E8" s="269" t="s">
        <v>25</v>
      </c>
      <c r="F8" s="270"/>
      <c r="G8" s="270"/>
      <c r="H8" s="271"/>
      <c r="I8" s="196" t="s">
        <v>241</v>
      </c>
      <c r="J8" s="197"/>
      <c r="K8" s="269" t="s">
        <v>242</v>
      </c>
      <c r="L8" s="270"/>
      <c r="M8" s="270"/>
      <c r="N8" s="270"/>
      <c r="O8" s="270"/>
      <c r="P8" s="270"/>
      <c r="Q8" s="270"/>
      <c r="R8" s="271"/>
      <c r="S8" s="198" t="s">
        <v>243</v>
      </c>
      <c r="T8" s="197"/>
      <c r="U8" s="199" t="s">
        <v>244</v>
      </c>
      <c r="V8" s="197"/>
      <c r="W8" s="200"/>
      <c r="X8" s="201"/>
    </row>
    <row r="9" spans="1:24" s="92" customFormat="1" ht="18.75" customHeight="1">
      <c r="A9" s="192"/>
      <c r="B9" s="193"/>
      <c r="C9" s="194" t="s">
        <v>245</v>
      </c>
      <c r="D9" s="195"/>
      <c r="E9" s="196" t="s">
        <v>89</v>
      </c>
      <c r="F9" s="202"/>
      <c r="G9" s="272" t="s">
        <v>90</v>
      </c>
      <c r="H9" s="273"/>
      <c r="I9" s="194"/>
      <c r="J9" s="203"/>
      <c r="K9" s="204" t="s">
        <v>91</v>
      </c>
      <c r="L9" s="202"/>
      <c r="M9" s="274" t="s">
        <v>312</v>
      </c>
      <c r="N9" s="275"/>
      <c r="O9" s="276" t="s">
        <v>246</v>
      </c>
      <c r="P9" s="275"/>
      <c r="Q9" s="205" t="s">
        <v>323</v>
      </c>
      <c r="R9" s="195"/>
      <c r="S9" s="198" t="s">
        <v>247</v>
      </c>
      <c r="T9" s="203"/>
      <c r="U9" s="199" t="s">
        <v>248</v>
      </c>
      <c r="V9" s="203"/>
      <c r="W9" s="206"/>
      <c r="X9" s="207"/>
    </row>
    <row r="10" spans="1:24" s="86" customFormat="1" ht="33.75" customHeight="1" thickBot="1">
      <c r="A10" s="208" t="s">
        <v>39</v>
      </c>
      <c r="B10" s="203"/>
      <c r="C10" s="209" t="s">
        <v>249</v>
      </c>
      <c r="D10" s="210"/>
      <c r="E10" s="209" t="s">
        <v>344</v>
      </c>
      <c r="F10" s="210"/>
      <c r="G10" s="211" t="s">
        <v>250</v>
      </c>
      <c r="H10" s="210"/>
      <c r="I10" s="281" t="s">
        <v>251</v>
      </c>
      <c r="J10" s="282"/>
      <c r="K10" s="209" t="s">
        <v>252</v>
      </c>
      <c r="L10" s="210"/>
      <c r="M10" s="283" t="s">
        <v>313</v>
      </c>
      <c r="N10" s="278"/>
      <c r="O10" s="277" t="s">
        <v>253</v>
      </c>
      <c r="P10" s="278"/>
      <c r="Q10" s="212" t="s">
        <v>254</v>
      </c>
      <c r="R10" s="210"/>
      <c r="S10" s="269" t="s">
        <v>255</v>
      </c>
      <c r="T10" s="271"/>
      <c r="U10" s="270" t="s">
        <v>256</v>
      </c>
      <c r="V10" s="271"/>
      <c r="W10" s="279" t="s">
        <v>26</v>
      </c>
      <c r="X10" s="280"/>
    </row>
    <row r="11" spans="1:24" s="92" customFormat="1" ht="21.75" customHeight="1">
      <c r="A11" s="213"/>
      <c r="B11" s="203"/>
      <c r="C11" s="214" t="s">
        <v>257</v>
      </c>
      <c r="D11" s="215" t="s">
        <v>258</v>
      </c>
      <c r="E11" s="214" t="s">
        <v>257</v>
      </c>
      <c r="F11" s="216" t="s">
        <v>258</v>
      </c>
      <c r="G11" s="214" t="s">
        <v>257</v>
      </c>
      <c r="H11" s="216" t="s">
        <v>258</v>
      </c>
      <c r="I11" s="214" t="s">
        <v>257</v>
      </c>
      <c r="J11" s="216" t="s">
        <v>258</v>
      </c>
      <c r="K11" s="214" t="s">
        <v>257</v>
      </c>
      <c r="L11" s="216" t="s">
        <v>258</v>
      </c>
      <c r="M11" s="217" t="s">
        <v>257</v>
      </c>
      <c r="N11" s="216" t="s">
        <v>258</v>
      </c>
      <c r="O11" s="214" t="s">
        <v>257</v>
      </c>
      <c r="P11" s="216" t="s">
        <v>258</v>
      </c>
      <c r="Q11" s="214" t="s">
        <v>257</v>
      </c>
      <c r="R11" s="216" t="s">
        <v>258</v>
      </c>
      <c r="S11" s="214" t="s">
        <v>257</v>
      </c>
      <c r="T11" s="216" t="s">
        <v>258</v>
      </c>
      <c r="U11" s="214" t="s">
        <v>257</v>
      </c>
      <c r="V11" s="216" t="s">
        <v>258</v>
      </c>
      <c r="W11" s="206"/>
      <c r="X11" s="207"/>
    </row>
    <row r="12" spans="1:24" s="108" customFormat="1" ht="36.75" customHeight="1" thickBot="1">
      <c r="A12" s="218"/>
      <c r="B12" s="219"/>
      <c r="C12" s="220" t="s">
        <v>259</v>
      </c>
      <c r="D12" s="221" t="s">
        <v>260</v>
      </c>
      <c r="E12" s="220" t="s">
        <v>259</v>
      </c>
      <c r="F12" s="222" t="s">
        <v>260</v>
      </c>
      <c r="G12" s="220" t="s">
        <v>259</v>
      </c>
      <c r="H12" s="222" t="s">
        <v>260</v>
      </c>
      <c r="I12" s="220" t="s">
        <v>259</v>
      </c>
      <c r="J12" s="222" t="s">
        <v>260</v>
      </c>
      <c r="K12" s="220" t="s">
        <v>259</v>
      </c>
      <c r="L12" s="222" t="s">
        <v>260</v>
      </c>
      <c r="M12" s="223" t="s">
        <v>259</v>
      </c>
      <c r="N12" s="222" t="s">
        <v>260</v>
      </c>
      <c r="O12" s="220" t="s">
        <v>259</v>
      </c>
      <c r="P12" s="222" t="s">
        <v>260</v>
      </c>
      <c r="Q12" s="220" t="s">
        <v>259</v>
      </c>
      <c r="R12" s="222" t="s">
        <v>260</v>
      </c>
      <c r="S12" s="220" t="s">
        <v>259</v>
      </c>
      <c r="T12" s="222" t="s">
        <v>260</v>
      </c>
      <c r="U12" s="220" t="s">
        <v>259</v>
      </c>
      <c r="V12" s="222" t="s">
        <v>260</v>
      </c>
      <c r="W12" s="224"/>
      <c r="X12" s="225"/>
    </row>
    <row r="13" spans="1:24" ht="28.5" customHeight="1" thickTop="1">
      <c r="A13" s="226" t="s">
        <v>4</v>
      </c>
      <c r="B13" s="227" t="s">
        <v>10</v>
      </c>
      <c r="C13" s="249">
        <v>524825.0527363515</v>
      </c>
      <c r="D13" s="250" t="s">
        <v>343</v>
      </c>
      <c r="E13" s="249">
        <v>221740.63279621326</v>
      </c>
      <c r="F13" s="251" t="s">
        <v>343</v>
      </c>
      <c r="G13" s="249">
        <v>436.942</v>
      </c>
      <c r="H13" s="251" t="s">
        <v>343</v>
      </c>
      <c r="I13" s="249">
        <v>78.56206056730993</v>
      </c>
      <c r="J13" s="251" t="s">
        <v>343</v>
      </c>
      <c r="K13" s="252" t="s">
        <v>343</v>
      </c>
      <c r="L13" s="253">
        <v>961447</v>
      </c>
      <c r="M13" s="254">
        <v>198820</v>
      </c>
      <c r="N13" s="251" t="s">
        <v>343</v>
      </c>
      <c r="O13" s="249">
        <v>869.4647371987811</v>
      </c>
      <c r="P13" s="251" t="s">
        <v>343</v>
      </c>
      <c r="Q13" s="249">
        <v>14676.345669669168</v>
      </c>
      <c r="R13" s="251" t="s">
        <v>343</v>
      </c>
      <c r="S13" s="249">
        <v>961447.0000000001</v>
      </c>
      <c r="T13" s="255">
        <v>961447</v>
      </c>
      <c r="U13" s="252" t="s">
        <v>343</v>
      </c>
      <c r="V13" s="251" t="s">
        <v>343</v>
      </c>
      <c r="W13" s="235" t="s">
        <v>4</v>
      </c>
      <c r="X13" s="236" t="s">
        <v>261</v>
      </c>
    </row>
    <row r="14" spans="1:24" ht="28.5" customHeight="1">
      <c r="A14" s="226" t="s">
        <v>5</v>
      </c>
      <c r="B14" s="227" t="s">
        <v>262</v>
      </c>
      <c r="C14" s="249">
        <v>7108067.851953038</v>
      </c>
      <c r="D14" s="250" t="s">
        <v>343</v>
      </c>
      <c r="E14" s="249">
        <v>1362201.9353486237</v>
      </c>
      <c r="F14" s="251" t="s">
        <v>343</v>
      </c>
      <c r="G14" s="249">
        <v>17839.167</v>
      </c>
      <c r="H14" s="251" t="s">
        <v>343</v>
      </c>
      <c r="I14" s="252" t="s">
        <v>343</v>
      </c>
      <c r="J14" s="251" t="s">
        <v>343</v>
      </c>
      <c r="K14" s="252" t="s">
        <v>343</v>
      </c>
      <c r="L14" s="251" t="s">
        <v>343</v>
      </c>
      <c r="M14" s="254">
        <v>91670.692</v>
      </c>
      <c r="N14" s="253">
        <v>9210413</v>
      </c>
      <c r="O14" s="249">
        <v>92552.077</v>
      </c>
      <c r="P14" s="251" t="s">
        <v>343</v>
      </c>
      <c r="Q14" s="249">
        <v>235902.27669833967</v>
      </c>
      <c r="R14" s="251" t="s">
        <v>343</v>
      </c>
      <c r="S14" s="249">
        <v>8908234</v>
      </c>
      <c r="T14" s="253">
        <v>9210413</v>
      </c>
      <c r="U14" s="249">
        <v>302179</v>
      </c>
      <c r="V14" s="251" t="s">
        <v>343</v>
      </c>
      <c r="W14" s="237" t="s">
        <v>5</v>
      </c>
      <c r="X14" s="236" t="s">
        <v>263</v>
      </c>
    </row>
    <row r="15" spans="1:24" ht="28.5" customHeight="1">
      <c r="A15" s="226" t="s">
        <v>6</v>
      </c>
      <c r="B15" s="227" t="s">
        <v>264</v>
      </c>
      <c r="C15" s="249">
        <v>12706405.22681061</v>
      </c>
      <c r="D15" s="250" t="s">
        <v>343</v>
      </c>
      <c r="E15" s="249">
        <v>1560938.2461684002</v>
      </c>
      <c r="F15" s="251" t="s">
        <v>343</v>
      </c>
      <c r="G15" s="249">
        <v>138809.624</v>
      </c>
      <c r="H15" s="251" t="s">
        <v>343</v>
      </c>
      <c r="I15" s="252" t="s">
        <v>343</v>
      </c>
      <c r="J15" s="251" t="s">
        <v>343</v>
      </c>
      <c r="K15" s="252" t="s">
        <v>343</v>
      </c>
      <c r="L15" s="251" t="s">
        <v>343</v>
      </c>
      <c r="M15" s="254">
        <v>886415</v>
      </c>
      <c r="N15" s="253">
        <v>18759884</v>
      </c>
      <c r="O15" s="249">
        <v>1063012.63</v>
      </c>
      <c r="P15" s="251" t="s">
        <v>343</v>
      </c>
      <c r="Q15" s="249">
        <v>500396.2730209908</v>
      </c>
      <c r="R15" s="251" t="s">
        <v>343</v>
      </c>
      <c r="S15" s="249">
        <v>16855977</v>
      </c>
      <c r="T15" s="253">
        <v>18759884</v>
      </c>
      <c r="U15" s="249">
        <v>1903907</v>
      </c>
      <c r="V15" s="251" t="s">
        <v>343</v>
      </c>
      <c r="W15" s="237" t="s">
        <v>6</v>
      </c>
      <c r="X15" s="236" t="s">
        <v>265</v>
      </c>
    </row>
    <row r="16" spans="1:24" ht="28.5" customHeight="1">
      <c r="A16" s="226" t="s">
        <v>7</v>
      </c>
      <c r="B16" s="227" t="s">
        <v>266</v>
      </c>
      <c r="C16" s="249">
        <v>1497911.5212139226</v>
      </c>
      <c r="D16" s="250" t="s">
        <v>343</v>
      </c>
      <c r="E16" s="249">
        <v>27254.728870473227</v>
      </c>
      <c r="F16" s="251" t="s">
        <v>343</v>
      </c>
      <c r="G16" s="249">
        <v>317</v>
      </c>
      <c r="H16" s="251" t="s">
        <v>343</v>
      </c>
      <c r="I16" s="252" t="s">
        <v>343</v>
      </c>
      <c r="J16" s="251" t="s">
        <v>343</v>
      </c>
      <c r="K16" s="252" t="s">
        <v>343</v>
      </c>
      <c r="L16" s="251" t="s">
        <v>343</v>
      </c>
      <c r="M16" s="254">
        <v>699998</v>
      </c>
      <c r="N16" s="251" t="s">
        <v>343</v>
      </c>
      <c r="O16" s="249">
        <v>15083.119</v>
      </c>
      <c r="P16" s="251" t="s">
        <v>343</v>
      </c>
      <c r="Q16" s="249">
        <v>6548.630915604207</v>
      </c>
      <c r="R16" s="251" t="s">
        <v>343</v>
      </c>
      <c r="S16" s="249">
        <v>2247113</v>
      </c>
      <c r="T16" s="251" t="s">
        <v>343</v>
      </c>
      <c r="U16" s="252" t="s">
        <v>343</v>
      </c>
      <c r="V16" s="253">
        <v>2247113</v>
      </c>
      <c r="W16" s="237" t="s">
        <v>7</v>
      </c>
      <c r="X16" s="236" t="s">
        <v>267</v>
      </c>
    </row>
    <row r="17" spans="1:24" ht="28.5" customHeight="1">
      <c r="A17" s="226" t="s">
        <v>8</v>
      </c>
      <c r="B17" s="227" t="s">
        <v>12</v>
      </c>
      <c r="C17" s="252" t="s">
        <v>343</v>
      </c>
      <c r="D17" s="250" t="s">
        <v>343</v>
      </c>
      <c r="E17" s="252" t="s">
        <v>343</v>
      </c>
      <c r="F17" s="251" t="s">
        <v>343</v>
      </c>
      <c r="G17" s="252" t="s">
        <v>343</v>
      </c>
      <c r="H17" s="251" t="s">
        <v>343</v>
      </c>
      <c r="I17" s="249">
        <v>932044</v>
      </c>
      <c r="J17" s="251" t="s">
        <v>343</v>
      </c>
      <c r="K17" s="252" t="s">
        <v>343</v>
      </c>
      <c r="L17" s="253">
        <v>186123</v>
      </c>
      <c r="M17" s="256" t="s">
        <v>343</v>
      </c>
      <c r="N17" s="253">
        <v>745921</v>
      </c>
      <c r="O17" s="252" t="s">
        <v>343</v>
      </c>
      <c r="P17" s="251" t="s">
        <v>343</v>
      </c>
      <c r="Q17" s="252" t="s">
        <v>343</v>
      </c>
      <c r="R17" s="251" t="s">
        <v>343</v>
      </c>
      <c r="S17" s="249">
        <v>932044</v>
      </c>
      <c r="T17" s="253">
        <v>932044</v>
      </c>
      <c r="U17" s="252" t="s">
        <v>343</v>
      </c>
      <c r="V17" s="251" t="s">
        <v>343</v>
      </c>
      <c r="W17" s="237" t="s">
        <v>8</v>
      </c>
      <c r="X17" s="236" t="s">
        <v>268</v>
      </c>
    </row>
    <row r="18" spans="1:24" ht="28.5" customHeight="1">
      <c r="A18" s="226" t="s">
        <v>9</v>
      </c>
      <c r="B18" s="227" t="s">
        <v>13</v>
      </c>
      <c r="C18" s="252" t="s">
        <v>343</v>
      </c>
      <c r="D18" s="250" t="s">
        <v>343</v>
      </c>
      <c r="E18" s="252" t="s">
        <v>343</v>
      </c>
      <c r="F18" s="251" t="s">
        <v>343</v>
      </c>
      <c r="G18" s="252" t="s">
        <v>343</v>
      </c>
      <c r="H18" s="251" t="s">
        <v>343</v>
      </c>
      <c r="I18" s="252" t="s">
        <v>343</v>
      </c>
      <c r="J18" s="251" t="s">
        <v>343</v>
      </c>
      <c r="K18" s="252" t="s">
        <v>343</v>
      </c>
      <c r="L18" s="253">
        <v>1064311</v>
      </c>
      <c r="M18" s="254">
        <v>1064311</v>
      </c>
      <c r="N18" s="251" t="s">
        <v>343</v>
      </c>
      <c r="O18" s="252" t="s">
        <v>343</v>
      </c>
      <c r="P18" s="251" t="s">
        <v>343</v>
      </c>
      <c r="Q18" s="252" t="s">
        <v>343</v>
      </c>
      <c r="R18" s="251" t="s">
        <v>343</v>
      </c>
      <c r="S18" s="249">
        <v>1064311</v>
      </c>
      <c r="T18" s="253">
        <v>1064311</v>
      </c>
      <c r="U18" s="252" t="s">
        <v>343</v>
      </c>
      <c r="V18" s="251" t="s">
        <v>343</v>
      </c>
      <c r="W18" s="237" t="s">
        <v>9</v>
      </c>
      <c r="X18" s="236" t="s">
        <v>269</v>
      </c>
    </row>
    <row r="19" spans="1:24" ht="28.5" customHeight="1">
      <c r="A19" s="226" t="s">
        <v>20</v>
      </c>
      <c r="B19" s="227" t="s">
        <v>14</v>
      </c>
      <c r="C19" s="252" t="s">
        <v>343</v>
      </c>
      <c r="D19" s="250" t="s">
        <v>343</v>
      </c>
      <c r="E19" s="252" t="s">
        <v>343</v>
      </c>
      <c r="F19" s="251" t="s">
        <v>343</v>
      </c>
      <c r="G19" s="252" t="s">
        <v>343</v>
      </c>
      <c r="H19" s="251" t="s">
        <v>343</v>
      </c>
      <c r="I19" s="252" t="s">
        <v>343</v>
      </c>
      <c r="J19" s="251" t="s">
        <v>343</v>
      </c>
      <c r="K19" s="252" t="s">
        <v>343</v>
      </c>
      <c r="L19" s="253">
        <v>2085113</v>
      </c>
      <c r="M19" s="254">
        <v>2074277</v>
      </c>
      <c r="N19" s="251" t="s">
        <v>343</v>
      </c>
      <c r="O19" s="249">
        <v>10834</v>
      </c>
      <c r="P19" s="251" t="s">
        <v>343</v>
      </c>
      <c r="Q19" s="249">
        <v>2</v>
      </c>
      <c r="R19" s="251" t="s">
        <v>343</v>
      </c>
      <c r="S19" s="249">
        <v>2085113</v>
      </c>
      <c r="T19" s="253">
        <v>2085113</v>
      </c>
      <c r="U19" s="252" t="s">
        <v>343</v>
      </c>
      <c r="V19" s="251" t="s">
        <v>343</v>
      </c>
      <c r="W19" s="237" t="s">
        <v>20</v>
      </c>
      <c r="X19" s="236" t="s">
        <v>270</v>
      </c>
    </row>
    <row r="20" spans="1:24" ht="28.5" customHeight="1">
      <c r="A20" s="226" t="s">
        <v>21</v>
      </c>
      <c r="B20" s="227" t="s">
        <v>271</v>
      </c>
      <c r="C20" s="252" t="s">
        <v>343</v>
      </c>
      <c r="D20" s="250" t="s">
        <v>343</v>
      </c>
      <c r="E20" s="252" t="s">
        <v>343</v>
      </c>
      <c r="F20" s="251" t="s">
        <v>343</v>
      </c>
      <c r="G20" s="252" t="s">
        <v>343</v>
      </c>
      <c r="H20" s="251" t="s">
        <v>343</v>
      </c>
      <c r="I20" s="252" t="s">
        <v>343</v>
      </c>
      <c r="J20" s="251" t="s">
        <v>343</v>
      </c>
      <c r="K20" s="252" t="s">
        <v>343</v>
      </c>
      <c r="L20" s="253">
        <v>3460300</v>
      </c>
      <c r="M20" s="254">
        <v>3430530</v>
      </c>
      <c r="N20" s="251" t="s">
        <v>343</v>
      </c>
      <c r="O20" s="252" t="s">
        <v>343</v>
      </c>
      <c r="P20" s="251" t="s">
        <v>343</v>
      </c>
      <c r="Q20" s="249">
        <v>29770</v>
      </c>
      <c r="R20" s="251" t="s">
        <v>343</v>
      </c>
      <c r="S20" s="249">
        <v>3460300</v>
      </c>
      <c r="T20" s="253">
        <v>3460300</v>
      </c>
      <c r="U20" s="252" t="s">
        <v>343</v>
      </c>
      <c r="V20" s="251" t="s">
        <v>343</v>
      </c>
      <c r="W20" s="237" t="s">
        <v>21</v>
      </c>
      <c r="X20" s="236" t="s">
        <v>272</v>
      </c>
    </row>
    <row r="21" spans="1:24" ht="28.5" customHeight="1">
      <c r="A21" s="226" t="s">
        <v>22</v>
      </c>
      <c r="B21" s="227" t="s">
        <v>15</v>
      </c>
      <c r="C21" s="252" t="s">
        <v>343</v>
      </c>
      <c r="D21" s="250" t="s">
        <v>343</v>
      </c>
      <c r="E21" s="252" t="s">
        <v>343</v>
      </c>
      <c r="F21" s="251" t="s">
        <v>343</v>
      </c>
      <c r="G21" s="252" t="s">
        <v>343</v>
      </c>
      <c r="H21" s="251" t="s">
        <v>343</v>
      </c>
      <c r="I21" s="252" t="s">
        <v>343</v>
      </c>
      <c r="J21" s="251" t="s">
        <v>343</v>
      </c>
      <c r="K21" s="249">
        <v>331534</v>
      </c>
      <c r="L21" s="251" t="s">
        <v>343</v>
      </c>
      <c r="M21" s="256" t="s">
        <v>343</v>
      </c>
      <c r="N21" s="253">
        <v>329434</v>
      </c>
      <c r="O21" s="252" t="s">
        <v>343</v>
      </c>
      <c r="P21" s="251" t="s">
        <v>343</v>
      </c>
      <c r="Q21" s="252" t="s">
        <v>343</v>
      </c>
      <c r="R21" s="253">
        <v>2100</v>
      </c>
      <c r="S21" s="249">
        <v>331534</v>
      </c>
      <c r="T21" s="253">
        <v>331534</v>
      </c>
      <c r="U21" s="252" t="s">
        <v>343</v>
      </c>
      <c r="V21" s="251" t="s">
        <v>343</v>
      </c>
      <c r="W21" s="237" t="s">
        <v>22</v>
      </c>
      <c r="X21" s="236" t="s">
        <v>273</v>
      </c>
    </row>
    <row r="22" spans="1:24" ht="28.5" customHeight="1">
      <c r="A22" s="226" t="s">
        <v>27</v>
      </c>
      <c r="B22" s="227" t="s">
        <v>16</v>
      </c>
      <c r="C22" s="252" t="s">
        <v>343</v>
      </c>
      <c r="D22" s="250" t="s">
        <v>343</v>
      </c>
      <c r="E22" s="252" t="s">
        <v>343</v>
      </c>
      <c r="F22" s="251" t="s">
        <v>343</v>
      </c>
      <c r="G22" s="252" t="s">
        <v>343</v>
      </c>
      <c r="H22" s="251" t="s">
        <v>343</v>
      </c>
      <c r="I22" s="252" t="s">
        <v>343</v>
      </c>
      <c r="J22" s="251" t="s">
        <v>343</v>
      </c>
      <c r="K22" s="252" t="s">
        <v>343</v>
      </c>
      <c r="L22" s="251" t="s">
        <v>343</v>
      </c>
      <c r="M22" s="254">
        <v>61623</v>
      </c>
      <c r="N22" s="253">
        <v>10335</v>
      </c>
      <c r="O22" s="252" t="s">
        <v>343</v>
      </c>
      <c r="P22" s="251" t="s">
        <v>343</v>
      </c>
      <c r="Q22" s="249">
        <v>10335</v>
      </c>
      <c r="R22" s="253">
        <v>61623</v>
      </c>
      <c r="S22" s="249">
        <v>71958</v>
      </c>
      <c r="T22" s="253">
        <v>71958</v>
      </c>
      <c r="U22" s="252" t="s">
        <v>343</v>
      </c>
      <c r="V22" s="251" t="s">
        <v>343</v>
      </c>
      <c r="W22" s="237" t="s">
        <v>27</v>
      </c>
      <c r="X22" s="236" t="s">
        <v>274</v>
      </c>
    </row>
    <row r="23" spans="1:24" ht="28.5" customHeight="1">
      <c r="A23" s="226" t="s">
        <v>28</v>
      </c>
      <c r="B23" s="227" t="s">
        <v>18</v>
      </c>
      <c r="C23" s="252" t="s">
        <v>343</v>
      </c>
      <c r="D23" s="257">
        <v>10559055.931419238</v>
      </c>
      <c r="E23" s="252" t="s">
        <v>343</v>
      </c>
      <c r="F23" s="253">
        <v>6777015.6120698415</v>
      </c>
      <c r="G23" s="252" t="s">
        <v>343</v>
      </c>
      <c r="H23" s="253">
        <v>636543</v>
      </c>
      <c r="I23" s="252" t="s">
        <v>343</v>
      </c>
      <c r="J23" s="253">
        <v>1385630</v>
      </c>
      <c r="K23" s="252" t="s">
        <v>343</v>
      </c>
      <c r="L23" s="251" t="s">
        <v>343</v>
      </c>
      <c r="M23" s="254">
        <v>19964627</v>
      </c>
      <c r="N23" s="253">
        <v>4497</v>
      </c>
      <c r="O23" s="249">
        <v>1191798.9007825232</v>
      </c>
      <c r="P23" s="253">
        <v>87714.15022233501</v>
      </c>
      <c r="Q23" s="249">
        <v>515954.71498016454</v>
      </c>
      <c r="R23" s="253">
        <v>571672.9220512722</v>
      </c>
      <c r="S23" s="249">
        <v>21672380.61576269</v>
      </c>
      <c r="T23" s="253">
        <v>20022128.61576269</v>
      </c>
      <c r="U23" s="252" t="s">
        <v>343</v>
      </c>
      <c r="V23" s="253">
        <v>1650252</v>
      </c>
      <c r="W23" s="237" t="s">
        <v>28</v>
      </c>
      <c r="X23" s="236" t="s">
        <v>275</v>
      </c>
    </row>
    <row r="24" spans="1:24" ht="28.5" customHeight="1">
      <c r="A24" s="226" t="s">
        <v>29</v>
      </c>
      <c r="B24" s="227" t="s">
        <v>276</v>
      </c>
      <c r="C24" s="249">
        <v>514297.13011986413</v>
      </c>
      <c r="D24" s="250" t="s">
        <v>343</v>
      </c>
      <c r="E24" s="249">
        <v>176121.40815267066</v>
      </c>
      <c r="F24" s="253">
        <v>525.6057677418354</v>
      </c>
      <c r="G24" s="249">
        <v>200</v>
      </c>
      <c r="H24" s="251" t="s">
        <v>343</v>
      </c>
      <c r="I24" s="249">
        <v>3255</v>
      </c>
      <c r="J24" s="251" t="s">
        <v>343</v>
      </c>
      <c r="K24" s="252" t="s">
        <v>343</v>
      </c>
      <c r="L24" s="253">
        <v>101220</v>
      </c>
      <c r="M24" s="254">
        <v>64853.029</v>
      </c>
      <c r="N24" s="253">
        <v>457692</v>
      </c>
      <c r="O24" s="249">
        <v>145182.787</v>
      </c>
      <c r="P24" s="251" t="s">
        <v>343</v>
      </c>
      <c r="Q24" s="249">
        <v>606191.8534920802</v>
      </c>
      <c r="R24" s="253">
        <v>1082905.6019968733</v>
      </c>
      <c r="S24" s="249">
        <v>1510101.2077646148</v>
      </c>
      <c r="T24" s="253">
        <v>1642343.207764615</v>
      </c>
      <c r="U24" s="249">
        <v>132242</v>
      </c>
      <c r="V24" s="251" t="s">
        <v>343</v>
      </c>
      <c r="W24" s="237" t="s">
        <v>29</v>
      </c>
      <c r="X24" s="236" t="s">
        <v>277</v>
      </c>
    </row>
    <row r="25" spans="1:24" ht="28.5" customHeight="1">
      <c r="A25" s="226" t="s">
        <v>30</v>
      </c>
      <c r="B25" s="227" t="s">
        <v>278</v>
      </c>
      <c r="C25" s="249">
        <v>94872.14484817811</v>
      </c>
      <c r="D25" s="257">
        <v>141273.55001457376</v>
      </c>
      <c r="E25" s="249">
        <v>192180.48974470518</v>
      </c>
      <c r="F25" s="253">
        <v>595379.0335331708</v>
      </c>
      <c r="G25" s="249">
        <v>2</v>
      </c>
      <c r="H25" s="253">
        <v>187659</v>
      </c>
      <c r="I25" s="249">
        <v>411514.6</v>
      </c>
      <c r="J25" s="253">
        <v>50441.84343140009</v>
      </c>
      <c r="K25" s="252" t="s">
        <v>343</v>
      </c>
      <c r="L25" s="251" t="s">
        <v>343</v>
      </c>
      <c r="M25" s="256" t="s">
        <v>343</v>
      </c>
      <c r="N25" s="253">
        <v>254617</v>
      </c>
      <c r="O25" s="252" t="s">
        <v>343</v>
      </c>
      <c r="P25" s="251" t="s">
        <v>343</v>
      </c>
      <c r="Q25" s="252" t="s">
        <v>343</v>
      </c>
      <c r="R25" s="253">
        <v>18631.416021088935</v>
      </c>
      <c r="S25" s="249">
        <v>698569.2345928833</v>
      </c>
      <c r="T25" s="253">
        <v>1248001.8430002334</v>
      </c>
      <c r="U25" s="249">
        <v>586888</v>
      </c>
      <c r="V25" s="253">
        <v>37455.391592649634</v>
      </c>
      <c r="W25" s="237" t="s">
        <v>30</v>
      </c>
      <c r="X25" s="236" t="s">
        <v>279</v>
      </c>
    </row>
    <row r="26" spans="1:24" ht="28.5" customHeight="1">
      <c r="A26" s="226" t="s">
        <v>280</v>
      </c>
      <c r="B26" s="227" t="s">
        <v>281</v>
      </c>
      <c r="C26" s="249">
        <v>20196.27</v>
      </c>
      <c r="D26" s="250" t="s">
        <v>343</v>
      </c>
      <c r="E26" s="249">
        <v>98741.44860597217</v>
      </c>
      <c r="F26" s="253">
        <v>415957.89999197755</v>
      </c>
      <c r="G26" s="252" t="s">
        <v>343</v>
      </c>
      <c r="H26" s="253">
        <v>9914</v>
      </c>
      <c r="I26" s="252" t="s">
        <v>343</v>
      </c>
      <c r="J26" s="251" t="s">
        <v>343</v>
      </c>
      <c r="K26" s="252" t="s">
        <v>343</v>
      </c>
      <c r="L26" s="251" t="s">
        <v>343</v>
      </c>
      <c r="M26" s="254">
        <v>118517.12513845344</v>
      </c>
      <c r="N26" s="251" t="s">
        <v>343</v>
      </c>
      <c r="O26" s="249">
        <v>152449.9408219966</v>
      </c>
      <c r="P26" s="253">
        <v>78.40935804701627</v>
      </c>
      <c r="Q26" s="249">
        <v>281485.21543357783</v>
      </c>
      <c r="R26" s="253">
        <v>247258.69064997535</v>
      </c>
      <c r="S26" s="249">
        <v>671390</v>
      </c>
      <c r="T26" s="253">
        <v>673208.9999999999</v>
      </c>
      <c r="U26" s="249">
        <v>1819</v>
      </c>
      <c r="V26" s="251" t="s">
        <v>343</v>
      </c>
      <c r="W26" s="237" t="s">
        <v>280</v>
      </c>
      <c r="X26" s="236" t="s">
        <v>282</v>
      </c>
    </row>
    <row r="27" spans="1:24" ht="28.5" customHeight="1">
      <c r="A27" s="226" t="s">
        <v>283</v>
      </c>
      <c r="B27" s="227" t="s">
        <v>19</v>
      </c>
      <c r="C27" s="249">
        <v>86567.4668</v>
      </c>
      <c r="D27" s="250" t="s">
        <v>343</v>
      </c>
      <c r="E27" s="249">
        <v>13860.529926964906</v>
      </c>
      <c r="F27" s="251" t="s">
        <v>343</v>
      </c>
      <c r="G27" s="249">
        <v>4561.829961583334</v>
      </c>
      <c r="H27" s="251" t="s">
        <v>343</v>
      </c>
      <c r="I27" s="249">
        <v>2272</v>
      </c>
      <c r="J27" s="253">
        <v>3547847</v>
      </c>
      <c r="K27" s="252" t="s">
        <v>343</v>
      </c>
      <c r="L27" s="251" t="s">
        <v>343</v>
      </c>
      <c r="M27" s="254">
        <v>1423361.3866724886</v>
      </c>
      <c r="N27" s="251" t="s">
        <v>343</v>
      </c>
      <c r="O27" s="249">
        <v>1590707.4966804788</v>
      </c>
      <c r="P27" s="251" t="s">
        <v>343</v>
      </c>
      <c r="Q27" s="249">
        <v>415504.2899584846</v>
      </c>
      <c r="R27" s="251" t="s">
        <v>343</v>
      </c>
      <c r="S27" s="249">
        <v>3536835</v>
      </c>
      <c r="T27" s="253">
        <v>3547847</v>
      </c>
      <c r="U27" s="249">
        <v>11012</v>
      </c>
      <c r="V27" s="251" t="s">
        <v>343</v>
      </c>
      <c r="W27" s="237" t="s">
        <v>283</v>
      </c>
      <c r="X27" s="236" t="s">
        <v>284</v>
      </c>
    </row>
    <row r="28" spans="1:24" ht="28.5" customHeight="1">
      <c r="A28" s="226" t="s">
        <v>31</v>
      </c>
      <c r="B28" s="227" t="s">
        <v>285</v>
      </c>
      <c r="C28" s="249">
        <v>72920.628</v>
      </c>
      <c r="D28" s="250" t="s">
        <v>343</v>
      </c>
      <c r="E28" s="249">
        <v>27551.301140447966</v>
      </c>
      <c r="F28" s="253">
        <v>658180.3890917054</v>
      </c>
      <c r="G28" s="249">
        <v>457.416502094192</v>
      </c>
      <c r="H28" s="253">
        <v>291040</v>
      </c>
      <c r="I28" s="252" t="s">
        <v>343</v>
      </c>
      <c r="J28" s="251" t="s">
        <v>343</v>
      </c>
      <c r="K28" s="252" t="s">
        <v>343</v>
      </c>
      <c r="L28" s="251" t="s">
        <v>343</v>
      </c>
      <c r="M28" s="254">
        <v>327791.0202693766</v>
      </c>
      <c r="N28" s="251" t="s">
        <v>343</v>
      </c>
      <c r="O28" s="249">
        <v>245293.51687476662</v>
      </c>
      <c r="P28" s="251" t="s">
        <v>343</v>
      </c>
      <c r="Q28" s="249">
        <v>394982.1172133147</v>
      </c>
      <c r="R28" s="253">
        <v>155637.61090829456</v>
      </c>
      <c r="S28" s="249">
        <v>1068996</v>
      </c>
      <c r="T28" s="253">
        <v>1104858</v>
      </c>
      <c r="U28" s="249">
        <v>35862</v>
      </c>
      <c r="V28" s="251" t="s">
        <v>343</v>
      </c>
      <c r="W28" s="237" t="s">
        <v>31</v>
      </c>
      <c r="X28" s="236" t="s">
        <v>286</v>
      </c>
    </row>
    <row r="29" spans="1:24" ht="28.5" customHeight="1">
      <c r="A29" s="226" t="s">
        <v>32</v>
      </c>
      <c r="B29" s="227" t="s">
        <v>17</v>
      </c>
      <c r="C29" s="249">
        <v>149932.5992031346</v>
      </c>
      <c r="D29" s="250" t="s">
        <v>343</v>
      </c>
      <c r="E29" s="249">
        <v>19709.081538428494</v>
      </c>
      <c r="F29" s="251" t="s">
        <v>343</v>
      </c>
      <c r="G29" s="249">
        <v>11653</v>
      </c>
      <c r="H29" s="251" t="s">
        <v>343</v>
      </c>
      <c r="I29" s="249">
        <v>66</v>
      </c>
      <c r="J29" s="251" t="s">
        <v>343</v>
      </c>
      <c r="K29" s="252" t="s">
        <v>343</v>
      </c>
      <c r="L29" s="251" t="s">
        <v>343</v>
      </c>
      <c r="M29" s="254">
        <v>137504</v>
      </c>
      <c r="N29" s="253">
        <v>917393</v>
      </c>
      <c r="O29" s="249">
        <v>430549.569</v>
      </c>
      <c r="P29" s="251" t="s">
        <v>343</v>
      </c>
      <c r="Q29" s="249">
        <v>163170.75025843686</v>
      </c>
      <c r="R29" s="251" t="s">
        <v>343</v>
      </c>
      <c r="S29" s="249">
        <v>912585</v>
      </c>
      <c r="T29" s="253">
        <v>917393</v>
      </c>
      <c r="U29" s="249">
        <v>4808</v>
      </c>
      <c r="V29" s="251" t="s">
        <v>343</v>
      </c>
      <c r="W29" s="237" t="s">
        <v>32</v>
      </c>
      <c r="X29" s="236" t="s">
        <v>287</v>
      </c>
    </row>
    <row r="30" spans="1:24" ht="28.5" customHeight="1">
      <c r="A30" s="226" t="s">
        <v>33</v>
      </c>
      <c r="B30" s="227" t="s">
        <v>45</v>
      </c>
      <c r="C30" s="249">
        <v>1202024.802905544</v>
      </c>
      <c r="D30" s="250" t="s">
        <v>343</v>
      </c>
      <c r="E30" s="249">
        <v>520266.0969359493</v>
      </c>
      <c r="F30" s="251" t="s">
        <v>343</v>
      </c>
      <c r="G30" s="249">
        <v>13844.68173</v>
      </c>
      <c r="H30" s="251" t="s">
        <v>343</v>
      </c>
      <c r="I30" s="249">
        <v>10564.194311514246</v>
      </c>
      <c r="J30" s="251" t="s">
        <v>343</v>
      </c>
      <c r="K30" s="252" t="s">
        <v>343</v>
      </c>
      <c r="L30" s="251" t="s">
        <v>343</v>
      </c>
      <c r="M30" s="254">
        <v>38144.678286191185</v>
      </c>
      <c r="N30" s="253">
        <v>3088.848</v>
      </c>
      <c r="O30" s="249">
        <v>225056.8720259873</v>
      </c>
      <c r="P30" s="251" t="s">
        <v>343</v>
      </c>
      <c r="Q30" s="249">
        <v>57034.91625550888</v>
      </c>
      <c r="R30" s="253">
        <v>2085374</v>
      </c>
      <c r="S30" s="249">
        <v>2066936.2424506948</v>
      </c>
      <c r="T30" s="253">
        <v>2088462.848</v>
      </c>
      <c r="U30" s="249">
        <v>21526.6055493049</v>
      </c>
      <c r="V30" s="251" t="s">
        <v>343</v>
      </c>
      <c r="W30" s="237" t="s">
        <v>33</v>
      </c>
      <c r="X30" s="236" t="s">
        <v>288</v>
      </c>
    </row>
    <row r="31" spans="1:24" ht="28.5" customHeight="1">
      <c r="A31" s="226" t="s">
        <v>34</v>
      </c>
      <c r="B31" s="227" t="s">
        <v>289</v>
      </c>
      <c r="C31" s="249">
        <v>7622108.3136188295</v>
      </c>
      <c r="D31" s="250" t="s">
        <v>343</v>
      </c>
      <c r="E31" s="249">
        <v>3400976.12691676</v>
      </c>
      <c r="F31" s="253">
        <v>20626973</v>
      </c>
      <c r="G31" s="249">
        <v>2126.147974279094</v>
      </c>
      <c r="H31" s="251" t="s">
        <v>343</v>
      </c>
      <c r="I31" s="249">
        <v>1200054.6052729082</v>
      </c>
      <c r="J31" s="251" t="s">
        <v>343</v>
      </c>
      <c r="K31" s="252" t="s">
        <v>343</v>
      </c>
      <c r="L31" s="251" t="s">
        <v>343</v>
      </c>
      <c r="M31" s="254">
        <v>401156.39299866295</v>
      </c>
      <c r="N31" s="253">
        <v>395231</v>
      </c>
      <c r="O31" s="249">
        <v>718505.6227088175</v>
      </c>
      <c r="P31" s="253">
        <v>75575</v>
      </c>
      <c r="Q31" s="249">
        <v>2800160.7905097413</v>
      </c>
      <c r="R31" s="253">
        <v>2424587</v>
      </c>
      <c r="S31" s="249">
        <v>16145088</v>
      </c>
      <c r="T31" s="253">
        <v>23522366</v>
      </c>
      <c r="U31" s="249">
        <v>7377278</v>
      </c>
      <c r="V31" s="251" t="s">
        <v>343</v>
      </c>
      <c r="W31" s="237" t="s">
        <v>34</v>
      </c>
      <c r="X31" s="236" t="s">
        <v>290</v>
      </c>
    </row>
    <row r="32" spans="1:24" ht="28.5" customHeight="1">
      <c r="A32" s="226" t="s">
        <v>35</v>
      </c>
      <c r="B32" s="227" t="s">
        <v>291</v>
      </c>
      <c r="C32" s="249">
        <v>5452136.597456814</v>
      </c>
      <c r="D32" s="250" t="s">
        <v>343</v>
      </c>
      <c r="E32" s="249">
        <v>2137149.0110322507</v>
      </c>
      <c r="F32" s="253">
        <v>7034146.827086352</v>
      </c>
      <c r="G32" s="249">
        <v>23701.487927560764</v>
      </c>
      <c r="H32" s="253">
        <v>2547192.985</v>
      </c>
      <c r="I32" s="249">
        <v>4261215.020886762</v>
      </c>
      <c r="J32" s="251" t="s">
        <v>343</v>
      </c>
      <c r="K32" s="249">
        <v>26815</v>
      </c>
      <c r="L32" s="253">
        <v>1361604</v>
      </c>
      <c r="M32" s="254">
        <v>223843.44201797538</v>
      </c>
      <c r="N32" s="253">
        <v>1650418</v>
      </c>
      <c r="O32" s="249">
        <v>64760.572689800596</v>
      </c>
      <c r="P32" s="253">
        <v>485595.3726751555</v>
      </c>
      <c r="Q32" s="249">
        <v>2005700.5374312878</v>
      </c>
      <c r="R32" s="253">
        <v>2013020.484680946</v>
      </c>
      <c r="S32" s="249">
        <v>14195321.669442452</v>
      </c>
      <c r="T32" s="253">
        <v>15091977.669442452</v>
      </c>
      <c r="U32" s="249">
        <v>896656</v>
      </c>
      <c r="V32" s="251" t="s">
        <v>343</v>
      </c>
      <c r="W32" s="237" t="s">
        <v>35</v>
      </c>
      <c r="X32" s="236" t="s">
        <v>292</v>
      </c>
    </row>
    <row r="33" spans="1:24" ht="28.5" customHeight="1">
      <c r="A33" s="226" t="s">
        <v>36</v>
      </c>
      <c r="B33" s="227" t="s">
        <v>11</v>
      </c>
      <c r="C33" s="249">
        <v>7140109</v>
      </c>
      <c r="D33" s="250" t="s">
        <v>343</v>
      </c>
      <c r="E33" s="252" t="s">
        <v>343</v>
      </c>
      <c r="F33" s="251" t="s">
        <v>343</v>
      </c>
      <c r="G33" s="252" t="s">
        <v>343</v>
      </c>
      <c r="H33" s="251" t="s">
        <v>343</v>
      </c>
      <c r="I33" s="252" t="s">
        <v>343</v>
      </c>
      <c r="J33" s="251" t="s">
        <v>343</v>
      </c>
      <c r="K33" s="252" t="s">
        <v>343</v>
      </c>
      <c r="L33" s="251" t="s">
        <v>343</v>
      </c>
      <c r="M33" s="256" t="s">
        <v>343</v>
      </c>
      <c r="N33" s="251" t="s">
        <v>343</v>
      </c>
      <c r="O33" s="252" t="s">
        <v>343</v>
      </c>
      <c r="P33" s="253">
        <v>7140109</v>
      </c>
      <c r="Q33" s="252" t="s">
        <v>343</v>
      </c>
      <c r="R33" s="251" t="s">
        <v>343</v>
      </c>
      <c r="S33" s="249">
        <v>7140109</v>
      </c>
      <c r="T33" s="253">
        <v>7140109</v>
      </c>
      <c r="U33" s="252" t="s">
        <v>343</v>
      </c>
      <c r="V33" s="251" t="s">
        <v>343</v>
      </c>
      <c r="W33" s="237" t="s">
        <v>36</v>
      </c>
      <c r="X33" s="236" t="s">
        <v>293</v>
      </c>
    </row>
    <row r="34" spans="1:24" ht="28.5" customHeight="1">
      <c r="A34" s="226" t="s">
        <v>37</v>
      </c>
      <c r="B34" s="227" t="s">
        <v>294</v>
      </c>
      <c r="C34" s="249">
        <v>1135034</v>
      </c>
      <c r="D34" s="250" t="s">
        <v>343</v>
      </c>
      <c r="E34" s="252" t="s">
        <v>343</v>
      </c>
      <c r="F34" s="251" t="s">
        <v>343</v>
      </c>
      <c r="G34" s="252" t="s">
        <v>343</v>
      </c>
      <c r="H34" s="251" t="s">
        <v>343</v>
      </c>
      <c r="I34" s="252" t="s">
        <v>343</v>
      </c>
      <c r="J34" s="251" t="s">
        <v>343</v>
      </c>
      <c r="K34" s="252" t="s">
        <v>343</v>
      </c>
      <c r="L34" s="251" t="s">
        <v>343</v>
      </c>
      <c r="M34" s="256" t="s">
        <v>343</v>
      </c>
      <c r="N34" s="251" t="s">
        <v>343</v>
      </c>
      <c r="O34" s="252" t="s">
        <v>343</v>
      </c>
      <c r="P34" s="253">
        <v>1135034</v>
      </c>
      <c r="Q34" s="252" t="s">
        <v>343</v>
      </c>
      <c r="R34" s="251" t="s">
        <v>343</v>
      </c>
      <c r="S34" s="249">
        <v>1135034</v>
      </c>
      <c r="T34" s="253">
        <v>1135034</v>
      </c>
      <c r="U34" s="252" t="s">
        <v>343</v>
      </c>
      <c r="V34" s="251" t="s">
        <v>343</v>
      </c>
      <c r="W34" s="237" t="s">
        <v>37</v>
      </c>
      <c r="X34" s="236" t="s">
        <v>295</v>
      </c>
    </row>
    <row r="35" spans="1:24" ht="28.5" customHeight="1">
      <c r="A35" s="226" t="s">
        <v>38</v>
      </c>
      <c r="B35" s="227" t="s">
        <v>296</v>
      </c>
      <c r="C35" s="249">
        <v>2385365.5784238465</v>
      </c>
      <c r="D35" s="257">
        <v>386881.48651606933</v>
      </c>
      <c r="E35" s="249">
        <v>7689053.511638086</v>
      </c>
      <c r="F35" s="253">
        <v>8711550.687387832</v>
      </c>
      <c r="G35" s="249">
        <v>166823.046</v>
      </c>
      <c r="H35" s="253">
        <v>324576.54099999997</v>
      </c>
      <c r="I35" s="252" t="s">
        <v>343</v>
      </c>
      <c r="J35" s="251" t="s">
        <v>343</v>
      </c>
      <c r="K35" s="252" t="s">
        <v>343</v>
      </c>
      <c r="L35" s="251" t="s">
        <v>343</v>
      </c>
      <c r="M35" s="256" t="s">
        <v>343</v>
      </c>
      <c r="N35" s="251" t="s">
        <v>343</v>
      </c>
      <c r="O35" s="252" t="s">
        <v>343</v>
      </c>
      <c r="P35" s="251" t="s">
        <v>343</v>
      </c>
      <c r="Q35" s="252" t="s">
        <v>343</v>
      </c>
      <c r="R35" s="251" t="s">
        <v>343</v>
      </c>
      <c r="S35" s="249">
        <v>10241242.136061933</v>
      </c>
      <c r="T35" s="253">
        <v>9423008.7149039</v>
      </c>
      <c r="U35" s="249">
        <v>1681722.9638719154</v>
      </c>
      <c r="V35" s="253">
        <v>2499956.385029946</v>
      </c>
      <c r="W35" s="237" t="s">
        <v>38</v>
      </c>
      <c r="X35" s="236" t="s">
        <v>297</v>
      </c>
    </row>
    <row r="36" spans="1:24" ht="28.5" customHeight="1">
      <c r="A36" s="226" t="s">
        <v>42</v>
      </c>
      <c r="B36" s="227" t="s">
        <v>298</v>
      </c>
      <c r="C36" s="249">
        <v>1855075.87095516</v>
      </c>
      <c r="D36" s="250" t="s">
        <v>343</v>
      </c>
      <c r="E36" s="249">
        <v>2736817.67476355</v>
      </c>
      <c r="F36" s="251" t="s">
        <v>343</v>
      </c>
      <c r="G36" s="249">
        <v>6050</v>
      </c>
      <c r="H36" s="251" t="s">
        <v>343</v>
      </c>
      <c r="I36" s="252" t="s">
        <v>343</v>
      </c>
      <c r="J36" s="251" t="s">
        <v>343</v>
      </c>
      <c r="K36" s="252" t="s">
        <v>343</v>
      </c>
      <c r="L36" s="251" t="s">
        <v>343</v>
      </c>
      <c r="M36" s="254">
        <v>92645</v>
      </c>
      <c r="N36" s="251" t="s">
        <v>343</v>
      </c>
      <c r="O36" s="249">
        <v>3764</v>
      </c>
      <c r="P36" s="251" t="s">
        <v>343</v>
      </c>
      <c r="Q36" s="249">
        <v>100675.4542812901</v>
      </c>
      <c r="R36" s="251" t="s">
        <v>343</v>
      </c>
      <c r="S36" s="249">
        <v>4795028</v>
      </c>
      <c r="T36" s="251" t="s">
        <v>343</v>
      </c>
      <c r="U36" s="252" t="s">
        <v>343</v>
      </c>
      <c r="V36" s="253">
        <v>4795028</v>
      </c>
      <c r="W36" s="237" t="s">
        <v>42</v>
      </c>
      <c r="X36" s="236" t="s">
        <v>299</v>
      </c>
    </row>
    <row r="37" spans="1:24" ht="28.5" customHeight="1">
      <c r="A37" s="226" t="s">
        <v>43</v>
      </c>
      <c r="B37" s="240" t="s">
        <v>300</v>
      </c>
      <c r="C37" s="249">
        <v>3337052.4211096587</v>
      </c>
      <c r="D37" s="250" t="s">
        <v>343</v>
      </c>
      <c r="E37" s="249">
        <v>86914.60846229008</v>
      </c>
      <c r="F37" s="253">
        <v>129091</v>
      </c>
      <c r="G37" s="252" t="s">
        <v>343</v>
      </c>
      <c r="H37" s="251" t="s">
        <v>343</v>
      </c>
      <c r="I37" s="252" t="s">
        <v>343</v>
      </c>
      <c r="J37" s="251" t="s">
        <v>343</v>
      </c>
      <c r="K37" s="252" t="s">
        <v>343</v>
      </c>
      <c r="L37" s="251" t="s">
        <v>343</v>
      </c>
      <c r="M37" s="254">
        <v>784462</v>
      </c>
      <c r="N37" s="253">
        <v>23583</v>
      </c>
      <c r="O37" s="249">
        <v>3281820.451</v>
      </c>
      <c r="P37" s="251" t="s">
        <v>343</v>
      </c>
      <c r="Q37" s="249">
        <v>578391.519428052</v>
      </c>
      <c r="R37" s="253">
        <v>17736</v>
      </c>
      <c r="S37" s="249">
        <v>8068641</v>
      </c>
      <c r="T37" s="253">
        <v>170410</v>
      </c>
      <c r="U37" s="249">
        <v>134352</v>
      </c>
      <c r="V37" s="253">
        <v>8032583</v>
      </c>
      <c r="W37" s="237" t="s">
        <v>43</v>
      </c>
      <c r="X37" s="236" t="s">
        <v>301</v>
      </c>
    </row>
    <row r="38" spans="1:24" ht="28.5" customHeight="1">
      <c r="A38" s="226" t="s">
        <v>55</v>
      </c>
      <c r="B38" s="240" t="s">
        <v>302</v>
      </c>
      <c r="C38" s="252" t="s">
        <v>343</v>
      </c>
      <c r="D38" s="250" t="s">
        <v>343</v>
      </c>
      <c r="E38" s="252" t="s">
        <v>343</v>
      </c>
      <c r="F38" s="251" t="s">
        <v>343</v>
      </c>
      <c r="G38" s="252" t="s">
        <v>343</v>
      </c>
      <c r="H38" s="251" t="s">
        <v>343</v>
      </c>
      <c r="I38" s="252" t="s">
        <v>343</v>
      </c>
      <c r="J38" s="251" t="s">
        <v>343</v>
      </c>
      <c r="K38" s="249">
        <v>8933978</v>
      </c>
      <c r="L38" s="251" t="s">
        <v>343</v>
      </c>
      <c r="M38" s="256" t="s">
        <v>343</v>
      </c>
      <c r="N38" s="251" t="s">
        <v>343</v>
      </c>
      <c r="O38" s="252" t="s">
        <v>343</v>
      </c>
      <c r="P38" s="251" t="s">
        <v>343</v>
      </c>
      <c r="Q38" s="252" t="s">
        <v>343</v>
      </c>
      <c r="R38" s="251" t="s">
        <v>343</v>
      </c>
      <c r="S38" s="249">
        <v>8933978</v>
      </c>
      <c r="T38" s="251" t="s">
        <v>343</v>
      </c>
      <c r="U38" s="252" t="s">
        <v>343</v>
      </c>
      <c r="V38" s="253">
        <v>8933978</v>
      </c>
      <c r="W38" s="237" t="s">
        <v>55</v>
      </c>
      <c r="X38" s="236" t="s">
        <v>303</v>
      </c>
    </row>
    <row r="39" spans="1:24" s="15" customFormat="1" ht="28.5" customHeight="1">
      <c r="A39" s="226" t="s">
        <v>57</v>
      </c>
      <c r="B39" s="227" t="s">
        <v>304</v>
      </c>
      <c r="C39" s="249">
        <v>1544323.9396434142</v>
      </c>
      <c r="D39" s="250" t="s">
        <v>343</v>
      </c>
      <c r="E39" s="252" t="s">
        <v>343</v>
      </c>
      <c r="F39" s="253">
        <v>577363.304157397</v>
      </c>
      <c r="G39" s="252" t="s">
        <v>343</v>
      </c>
      <c r="H39" s="253">
        <v>117475.599</v>
      </c>
      <c r="I39" s="249">
        <v>66632.65175219148</v>
      </c>
      <c r="J39" s="251" t="s">
        <v>343</v>
      </c>
      <c r="K39" s="249">
        <v>34415.60336433351</v>
      </c>
      <c r="L39" s="251" t="s">
        <v>343</v>
      </c>
      <c r="M39" s="254">
        <v>258602</v>
      </c>
      <c r="N39" s="251" t="s">
        <v>343</v>
      </c>
      <c r="O39" s="252" t="s">
        <v>343</v>
      </c>
      <c r="P39" s="253">
        <v>1045247.7521466524</v>
      </c>
      <c r="Q39" s="252" t="s">
        <v>343</v>
      </c>
      <c r="R39" s="253">
        <v>108254.33328326163</v>
      </c>
      <c r="S39" s="249">
        <v>1903974.1947599393</v>
      </c>
      <c r="T39" s="253">
        <v>1848340.9885873112</v>
      </c>
      <c r="U39" s="252" t="s">
        <v>343</v>
      </c>
      <c r="V39" s="253">
        <v>55633.20617262839</v>
      </c>
      <c r="W39" s="237" t="s">
        <v>57</v>
      </c>
      <c r="X39" s="236" t="s">
        <v>305</v>
      </c>
    </row>
    <row r="40" spans="1:24" s="52" customFormat="1" ht="28.5" customHeight="1" thickBot="1">
      <c r="A40" s="241" t="s">
        <v>306</v>
      </c>
      <c r="B40" s="242"/>
      <c r="C40" s="258">
        <v>54449226.41579837</v>
      </c>
      <c r="D40" s="259">
        <v>11087210.967949882</v>
      </c>
      <c r="E40" s="258">
        <v>20271476.832041785</v>
      </c>
      <c r="F40" s="260">
        <v>45526183.35908602</v>
      </c>
      <c r="G40" s="258">
        <v>386822.34309551737</v>
      </c>
      <c r="H40" s="260">
        <v>4114401.1249999995</v>
      </c>
      <c r="I40" s="258">
        <v>6887696.634283943</v>
      </c>
      <c r="J40" s="260">
        <v>4983918.8434314</v>
      </c>
      <c r="K40" s="258">
        <v>9326742.603364334</v>
      </c>
      <c r="L40" s="260">
        <v>9220118</v>
      </c>
      <c r="M40" s="261">
        <v>32343151.76638315</v>
      </c>
      <c r="N40" s="260">
        <v>32762506.848</v>
      </c>
      <c r="O40" s="258">
        <v>9232241.02032157</v>
      </c>
      <c r="P40" s="260">
        <v>9969353.684402188</v>
      </c>
      <c r="Q40" s="258">
        <v>8716882.685546543</v>
      </c>
      <c r="R40" s="260">
        <v>8788801.059591712</v>
      </c>
      <c r="S40" s="258">
        <v>141614240.30083522</v>
      </c>
      <c r="T40" s="260">
        <v>126452493.88746122</v>
      </c>
      <c r="U40" s="258">
        <v>13090252.56942122</v>
      </c>
      <c r="V40" s="260">
        <v>28251998.982795224</v>
      </c>
      <c r="W40" s="247"/>
      <c r="X40" s="248" t="s">
        <v>307</v>
      </c>
    </row>
    <row r="41" ht="15" customHeight="1" thickTop="1">
      <c r="K41" s="15"/>
    </row>
  </sheetData>
  <sheetProtection/>
  <mergeCells count="13">
    <mergeCell ref="K7:R7"/>
    <mergeCell ref="K8:R8"/>
    <mergeCell ref="E7:H7"/>
    <mergeCell ref="G9:H9"/>
    <mergeCell ref="M9:N9"/>
    <mergeCell ref="O9:P9"/>
    <mergeCell ref="O10:P10"/>
    <mergeCell ref="W10:X10"/>
    <mergeCell ref="E8:H8"/>
    <mergeCell ref="S10:T10"/>
    <mergeCell ref="I10:J10"/>
    <mergeCell ref="M10:N10"/>
    <mergeCell ref="U10:V10"/>
  </mergeCells>
  <printOptions horizontalCentered="1"/>
  <pageMargins left="0.3937007874015748" right="0.3937007874015748" top="0.7874015748031497" bottom="0.5905511811023623" header="0.5905511811023623" footer="0.984251968503937"/>
  <pageSetup horizontalDpi="600" verticalDpi="600" orientation="portrait" paperSize="9" scale="60" r:id="rId1"/>
  <colBreaks count="1" manualBreakCount="1">
    <brk id="12" max="37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X41"/>
  <sheetViews>
    <sheetView showGridLines="0" tabSelected="1" zoomScale="60" zoomScaleNormal="60" zoomScaleSheetLayoutView="51" zoomScalePageLayoutView="0" workbookViewId="0" topLeftCell="A1">
      <selection activeCell="F20" sqref="F20"/>
    </sheetView>
  </sheetViews>
  <sheetFormatPr defaultColWidth="9" defaultRowHeight="15"/>
  <cols>
    <col min="1" max="1" width="3.09765625" style="12" customWidth="1"/>
    <col min="2" max="2" width="22.19921875" style="11" customWidth="1"/>
    <col min="3" max="6" width="11.796875" style="2" bestFit="1" customWidth="1"/>
    <col min="7" max="10" width="10.19921875" style="2" customWidth="1"/>
    <col min="11" max="11" width="11.796875" style="2" bestFit="1" customWidth="1"/>
    <col min="12" max="12" width="10.8984375" style="2" customWidth="1"/>
    <col min="13" max="13" width="10.796875" style="15" customWidth="1"/>
    <col min="14" max="14" width="11.19921875" style="15" customWidth="1"/>
    <col min="15" max="15" width="10.8984375" style="15" customWidth="1"/>
    <col min="16" max="16" width="10.796875" style="15" customWidth="1"/>
    <col min="17" max="18" width="10.59765625" style="15" bestFit="1" customWidth="1"/>
    <col min="19" max="20" width="12" style="2" customWidth="1"/>
    <col min="21" max="21" width="10.8984375" style="2" customWidth="1"/>
    <col min="22" max="22" width="11.09765625" style="2" customWidth="1"/>
    <col min="23" max="23" width="3.3984375" style="36" customWidth="1"/>
    <col min="24" max="24" width="30.3984375" style="2" customWidth="1"/>
    <col min="25" max="16384" width="9" style="2" customWidth="1"/>
  </cols>
  <sheetData>
    <row r="1" spans="1:24" ht="33" customHeight="1">
      <c r="A1" s="152"/>
      <c r="B1" s="153"/>
      <c r="C1" s="153"/>
      <c r="D1" s="153"/>
      <c r="E1" s="153"/>
      <c r="F1" s="153"/>
      <c r="G1" s="153"/>
      <c r="H1" s="153"/>
      <c r="I1" s="153"/>
      <c r="J1" s="154"/>
      <c r="K1" s="154"/>
      <c r="L1" s="155"/>
      <c r="M1" s="156"/>
      <c r="N1" s="157"/>
      <c r="O1" s="157"/>
      <c r="P1" s="157"/>
      <c r="Q1" s="157"/>
      <c r="R1" s="157"/>
      <c r="S1" s="153"/>
      <c r="T1" s="153"/>
      <c r="U1" s="153"/>
      <c r="V1" s="153"/>
      <c r="W1" s="158"/>
      <c r="X1" s="153"/>
    </row>
    <row r="2" spans="1:24" s="25" customFormat="1" ht="33" customHeight="1">
      <c r="A2" s="159"/>
      <c r="B2" s="157"/>
      <c r="C2" s="157"/>
      <c r="D2" s="157"/>
      <c r="E2" s="157"/>
      <c r="F2" s="157"/>
      <c r="G2" s="157"/>
      <c r="H2" s="157"/>
      <c r="I2" s="157"/>
      <c r="J2" s="159"/>
      <c r="K2" s="159"/>
      <c r="L2" s="160"/>
      <c r="M2" s="161"/>
      <c r="N2" s="157"/>
      <c r="O2" s="157"/>
      <c r="P2" s="157"/>
      <c r="Q2" s="157"/>
      <c r="R2" s="157"/>
      <c r="S2" s="157"/>
      <c r="T2" s="157"/>
      <c r="U2" s="157"/>
      <c r="V2" s="157"/>
      <c r="W2" s="162"/>
      <c r="X2" s="157"/>
    </row>
    <row r="3" spans="1:24" s="42" customFormat="1" ht="33" customHeight="1">
      <c r="A3" s="163"/>
      <c r="B3" s="164"/>
      <c r="C3" s="164"/>
      <c r="D3" s="164"/>
      <c r="E3" s="164"/>
      <c r="F3" s="164"/>
      <c r="G3" s="164"/>
      <c r="H3" s="164"/>
      <c r="I3" s="164"/>
      <c r="J3" s="163"/>
      <c r="K3" s="163"/>
      <c r="L3" s="165" t="s">
        <v>308</v>
      </c>
      <c r="M3" s="166" t="s">
        <v>190</v>
      </c>
      <c r="N3" s="167"/>
      <c r="O3" s="167"/>
      <c r="P3" s="167"/>
      <c r="Q3" s="167"/>
      <c r="R3" s="167"/>
      <c r="S3" s="164"/>
      <c r="T3" s="164"/>
      <c r="U3" s="164"/>
      <c r="V3" s="164"/>
      <c r="W3" s="168"/>
      <c r="X3" s="164"/>
    </row>
    <row r="4" spans="1:24" ht="33" customHeight="1">
      <c r="A4" s="152"/>
      <c r="B4" s="169"/>
      <c r="C4" s="169"/>
      <c r="D4" s="169"/>
      <c r="E4" s="169"/>
      <c r="F4" s="169"/>
      <c r="G4" s="169"/>
      <c r="H4" s="169"/>
      <c r="I4" s="170"/>
      <c r="J4" s="171"/>
      <c r="K4" s="171"/>
      <c r="L4" s="170" t="s">
        <v>73</v>
      </c>
      <c r="M4" s="172" t="s">
        <v>309</v>
      </c>
      <c r="N4" s="169"/>
      <c r="O4" s="169"/>
      <c r="P4" s="169"/>
      <c r="Q4" s="169"/>
      <c r="R4" s="169"/>
      <c r="S4" s="169"/>
      <c r="T4" s="169"/>
      <c r="U4" s="169"/>
      <c r="V4" s="169"/>
      <c r="W4" s="162"/>
      <c r="X4" s="169"/>
    </row>
    <row r="5" spans="1:24" ht="22.5" customHeight="1">
      <c r="A5" s="173"/>
      <c r="B5" s="174"/>
      <c r="C5" s="175"/>
      <c r="D5" s="175"/>
      <c r="E5" s="175"/>
      <c r="F5" s="175"/>
      <c r="G5" s="175"/>
      <c r="H5" s="175"/>
      <c r="I5" s="175"/>
      <c r="J5" s="154"/>
      <c r="K5" s="176"/>
      <c r="L5" s="176"/>
      <c r="M5" s="177"/>
      <c r="N5" s="178"/>
      <c r="O5" s="178"/>
      <c r="P5" s="178"/>
      <c r="Q5" s="178"/>
      <c r="R5" s="178"/>
      <c r="S5" s="175"/>
      <c r="T5" s="179"/>
      <c r="U5" s="175"/>
      <c r="V5" s="179"/>
      <c r="W5" s="180"/>
      <c r="X5" s="181" t="s">
        <v>0</v>
      </c>
    </row>
    <row r="6" spans="1:24" ht="22.5" customHeight="1" thickBot="1">
      <c r="A6" s="182"/>
      <c r="B6" s="174"/>
      <c r="C6" s="175"/>
      <c r="D6" s="175"/>
      <c r="E6" s="175"/>
      <c r="F6" s="175"/>
      <c r="G6" s="175"/>
      <c r="H6" s="178"/>
      <c r="I6" s="175"/>
      <c r="J6" s="175"/>
      <c r="K6" s="175"/>
      <c r="L6" s="175"/>
      <c r="M6" s="178"/>
      <c r="N6" s="178"/>
      <c r="O6" s="178"/>
      <c r="P6" s="178"/>
      <c r="Q6" s="178"/>
      <c r="R6" s="178"/>
      <c r="S6" s="175"/>
      <c r="T6" s="183"/>
      <c r="U6" s="175"/>
      <c r="V6" s="183"/>
      <c r="W6" s="180"/>
      <c r="X6" s="184" t="s">
        <v>70</v>
      </c>
    </row>
    <row r="7" spans="1:24" s="77" customFormat="1" ht="21" customHeight="1" thickTop="1">
      <c r="A7" s="185"/>
      <c r="B7" s="186"/>
      <c r="C7" s="187" t="s">
        <v>23</v>
      </c>
      <c r="D7" s="188"/>
      <c r="E7" s="266" t="s">
        <v>192</v>
      </c>
      <c r="F7" s="267"/>
      <c r="G7" s="267"/>
      <c r="H7" s="268"/>
      <c r="I7" s="187"/>
      <c r="J7" s="188"/>
      <c r="K7" s="266" t="s">
        <v>193</v>
      </c>
      <c r="L7" s="267"/>
      <c r="M7" s="267"/>
      <c r="N7" s="267"/>
      <c r="O7" s="267"/>
      <c r="P7" s="267"/>
      <c r="Q7" s="267"/>
      <c r="R7" s="268"/>
      <c r="S7" s="187"/>
      <c r="T7" s="188"/>
      <c r="U7" s="189"/>
      <c r="V7" s="188"/>
      <c r="W7" s="190"/>
      <c r="X7" s="191"/>
    </row>
    <row r="8" spans="1:24" s="86" customFormat="1" ht="22.5" customHeight="1" thickBot="1">
      <c r="A8" s="192"/>
      <c r="B8" s="193"/>
      <c r="C8" s="194" t="s">
        <v>24</v>
      </c>
      <c r="D8" s="195"/>
      <c r="E8" s="269" t="s">
        <v>25</v>
      </c>
      <c r="F8" s="270"/>
      <c r="G8" s="270"/>
      <c r="H8" s="271"/>
      <c r="I8" s="196" t="s">
        <v>65</v>
      </c>
      <c r="J8" s="197"/>
      <c r="K8" s="269" t="s">
        <v>83</v>
      </c>
      <c r="L8" s="270"/>
      <c r="M8" s="270"/>
      <c r="N8" s="270"/>
      <c r="O8" s="270"/>
      <c r="P8" s="270"/>
      <c r="Q8" s="270"/>
      <c r="R8" s="271"/>
      <c r="S8" s="198" t="s">
        <v>84</v>
      </c>
      <c r="T8" s="197"/>
      <c r="U8" s="199" t="s">
        <v>85</v>
      </c>
      <c r="V8" s="197"/>
      <c r="W8" s="200"/>
      <c r="X8" s="201"/>
    </row>
    <row r="9" spans="1:24" s="92" customFormat="1" ht="18.75" customHeight="1">
      <c r="A9" s="192"/>
      <c r="B9" s="193"/>
      <c r="C9" s="194" t="s">
        <v>75</v>
      </c>
      <c r="D9" s="195"/>
      <c r="E9" s="196" t="s">
        <v>89</v>
      </c>
      <c r="F9" s="202"/>
      <c r="G9" s="272" t="s">
        <v>90</v>
      </c>
      <c r="H9" s="273"/>
      <c r="I9" s="194"/>
      <c r="J9" s="203"/>
      <c r="K9" s="204" t="s">
        <v>91</v>
      </c>
      <c r="L9" s="202"/>
      <c r="M9" s="274" t="s">
        <v>312</v>
      </c>
      <c r="N9" s="275"/>
      <c r="O9" s="276" t="s">
        <v>44</v>
      </c>
      <c r="P9" s="275"/>
      <c r="Q9" s="205" t="s">
        <v>323</v>
      </c>
      <c r="R9" s="195"/>
      <c r="S9" s="198" t="s">
        <v>66</v>
      </c>
      <c r="T9" s="203"/>
      <c r="U9" s="199" t="s">
        <v>86</v>
      </c>
      <c r="V9" s="203"/>
      <c r="W9" s="206"/>
      <c r="X9" s="207"/>
    </row>
    <row r="10" spans="1:24" s="86" customFormat="1" ht="33.75" customHeight="1" thickBot="1">
      <c r="A10" s="208" t="s">
        <v>39</v>
      </c>
      <c r="B10" s="203"/>
      <c r="C10" s="209" t="s">
        <v>76</v>
      </c>
      <c r="D10" s="210"/>
      <c r="E10" s="209" t="s">
        <v>344</v>
      </c>
      <c r="F10" s="210"/>
      <c r="G10" s="211" t="s">
        <v>77</v>
      </c>
      <c r="H10" s="210"/>
      <c r="I10" s="281" t="s">
        <v>67</v>
      </c>
      <c r="J10" s="282"/>
      <c r="K10" s="209" t="s">
        <v>68</v>
      </c>
      <c r="L10" s="210"/>
      <c r="M10" s="283" t="s">
        <v>313</v>
      </c>
      <c r="N10" s="278"/>
      <c r="O10" s="277" t="s">
        <v>78</v>
      </c>
      <c r="P10" s="278"/>
      <c r="Q10" s="212" t="s">
        <v>79</v>
      </c>
      <c r="R10" s="210"/>
      <c r="S10" s="269" t="s">
        <v>80</v>
      </c>
      <c r="T10" s="271"/>
      <c r="U10" s="270" t="s">
        <v>81</v>
      </c>
      <c r="V10" s="271"/>
      <c r="W10" s="279" t="s">
        <v>26</v>
      </c>
      <c r="X10" s="280"/>
    </row>
    <row r="11" spans="1:24" s="92" customFormat="1" ht="21.75" customHeight="1">
      <c r="A11" s="213"/>
      <c r="B11" s="203"/>
      <c r="C11" s="214" t="s">
        <v>87</v>
      </c>
      <c r="D11" s="215" t="s">
        <v>88</v>
      </c>
      <c r="E11" s="214" t="s">
        <v>87</v>
      </c>
      <c r="F11" s="216" t="s">
        <v>88</v>
      </c>
      <c r="G11" s="214" t="s">
        <v>87</v>
      </c>
      <c r="H11" s="216" t="s">
        <v>88</v>
      </c>
      <c r="I11" s="214" t="s">
        <v>87</v>
      </c>
      <c r="J11" s="216" t="s">
        <v>88</v>
      </c>
      <c r="K11" s="214" t="s">
        <v>87</v>
      </c>
      <c r="L11" s="216" t="s">
        <v>88</v>
      </c>
      <c r="M11" s="217" t="s">
        <v>87</v>
      </c>
      <c r="N11" s="216" t="s">
        <v>88</v>
      </c>
      <c r="O11" s="214" t="s">
        <v>87</v>
      </c>
      <c r="P11" s="216" t="s">
        <v>88</v>
      </c>
      <c r="Q11" s="214" t="s">
        <v>87</v>
      </c>
      <c r="R11" s="216" t="s">
        <v>88</v>
      </c>
      <c r="S11" s="214" t="s">
        <v>87</v>
      </c>
      <c r="T11" s="216" t="s">
        <v>88</v>
      </c>
      <c r="U11" s="214" t="s">
        <v>87</v>
      </c>
      <c r="V11" s="216" t="s">
        <v>88</v>
      </c>
      <c r="W11" s="206"/>
      <c r="X11" s="207"/>
    </row>
    <row r="12" spans="1:24" s="108" customFormat="1" ht="36.75" customHeight="1" thickBot="1">
      <c r="A12" s="218"/>
      <c r="B12" s="219"/>
      <c r="C12" s="220" t="s">
        <v>41</v>
      </c>
      <c r="D12" s="221" t="s">
        <v>40</v>
      </c>
      <c r="E12" s="220" t="s">
        <v>41</v>
      </c>
      <c r="F12" s="222" t="s">
        <v>40</v>
      </c>
      <c r="G12" s="220" t="s">
        <v>41</v>
      </c>
      <c r="H12" s="222" t="s">
        <v>40</v>
      </c>
      <c r="I12" s="220" t="s">
        <v>41</v>
      </c>
      <c r="J12" s="222" t="s">
        <v>40</v>
      </c>
      <c r="K12" s="220" t="s">
        <v>41</v>
      </c>
      <c r="L12" s="222" t="s">
        <v>40</v>
      </c>
      <c r="M12" s="223" t="s">
        <v>41</v>
      </c>
      <c r="N12" s="222" t="s">
        <v>40</v>
      </c>
      <c r="O12" s="220" t="s">
        <v>41</v>
      </c>
      <c r="P12" s="222" t="s">
        <v>40</v>
      </c>
      <c r="Q12" s="220" t="s">
        <v>41</v>
      </c>
      <c r="R12" s="222" t="s">
        <v>40</v>
      </c>
      <c r="S12" s="220" t="s">
        <v>41</v>
      </c>
      <c r="T12" s="222" t="s">
        <v>40</v>
      </c>
      <c r="U12" s="220" t="s">
        <v>41</v>
      </c>
      <c r="V12" s="222" t="s">
        <v>40</v>
      </c>
      <c r="W12" s="224"/>
      <c r="X12" s="225"/>
    </row>
    <row r="13" spans="1:24" ht="28.5" customHeight="1" thickTop="1">
      <c r="A13" s="226" t="s">
        <v>4</v>
      </c>
      <c r="B13" s="227" t="s">
        <v>10</v>
      </c>
      <c r="C13" s="249">
        <v>667634.8115113608</v>
      </c>
      <c r="D13" s="250" t="s">
        <v>343</v>
      </c>
      <c r="E13" s="249">
        <v>154728.51608195886</v>
      </c>
      <c r="F13" s="251" t="s">
        <v>343</v>
      </c>
      <c r="G13" s="249">
        <v>423.937</v>
      </c>
      <c r="H13" s="251" t="s">
        <v>343</v>
      </c>
      <c r="I13" s="249">
        <v>90.33047627746751</v>
      </c>
      <c r="J13" s="251" t="s">
        <v>343</v>
      </c>
      <c r="K13" s="252" t="s">
        <v>343</v>
      </c>
      <c r="L13" s="253">
        <v>1054061</v>
      </c>
      <c r="M13" s="254">
        <v>220524</v>
      </c>
      <c r="N13" s="251" t="s">
        <v>343</v>
      </c>
      <c r="O13" s="249">
        <v>1381.937</v>
      </c>
      <c r="P13" s="251" t="s">
        <v>343</v>
      </c>
      <c r="Q13" s="249">
        <v>9277.467930402716</v>
      </c>
      <c r="R13" s="251" t="s">
        <v>343</v>
      </c>
      <c r="S13" s="249">
        <v>1054061</v>
      </c>
      <c r="T13" s="255">
        <v>1054061</v>
      </c>
      <c r="U13" s="252" t="s">
        <v>343</v>
      </c>
      <c r="V13" s="251" t="s">
        <v>343</v>
      </c>
      <c r="W13" s="235" t="s">
        <v>4</v>
      </c>
      <c r="X13" s="236" t="s">
        <v>194</v>
      </c>
    </row>
    <row r="14" spans="1:24" ht="28.5" customHeight="1">
      <c r="A14" s="226" t="s">
        <v>5</v>
      </c>
      <c r="B14" s="227" t="s">
        <v>195</v>
      </c>
      <c r="C14" s="249">
        <v>6876661.37856565</v>
      </c>
      <c r="D14" s="250" t="s">
        <v>343</v>
      </c>
      <c r="E14" s="249">
        <v>1459526.291434349</v>
      </c>
      <c r="F14" s="251" t="s">
        <v>343</v>
      </c>
      <c r="G14" s="249">
        <v>11303.933</v>
      </c>
      <c r="H14" s="251" t="s">
        <v>343</v>
      </c>
      <c r="I14" s="252" t="s">
        <v>343</v>
      </c>
      <c r="J14" s="251" t="s">
        <v>343</v>
      </c>
      <c r="K14" s="252" t="s">
        <v>343</v>
      </c>
      <c r="L14" s="251" t="s">
        <v>343</v>
      </c>
      <c r="M14" s="254">
        <v>44855.267</v>
      </c>
      <c r="N14" s="253">
        <v>8971694</v>
      </c>
      <c r="O14" s="249">
        <v>162144.435</v>
      </c>
      <c r="P14" s="251" t="s">
        <v>343</v>
      </c>
      <c r="Q14" s="249">
        <v>222490.695</v>
      </c>
      <c r="R14" s="251" t="s">
        <v>343</v>
      </c>
      <c r="S14" s="249">
        <v>8776982.000000002</v>
      </c>
      <c r="T14" s="253">
        <v>8971694</v>
      </c>
      <c r="U14" s="249">
        <v>194712</v>
      </c>
      <c r="V14" s="251" t="s">
        <v>343</v>
      </c>
      <c r="W14" s="237" t="s">
        <v>5</v>
      </c>
      <c r="X14" s="236" t="s">
        <v>196</v>
      </c>
    </row>
    <row r="15" spans="1:24" ht="28.5" customHeight="1">
      <c r="A15" s="226" t="s">
        <v>6</v>
      </c>
      <c r="B15" s="227" t="s">
        <v>197</v>
      </c>
      <c r="C15" s="249">
        <v>14331138.36817045</v>
      </c>
      <c r="D15" s="250" t="s">
        <v>343</v>
      </c>
      <c r="E15" s="249">
        <v>1827185.2978295498</v>
      </c>
      <c r="F15" s="251" t="s">
        <v>343</v>
      </c>
      <c r="G15" s="249">
        <v>159242.7</v>
      </c>
      <c r="H15" s="251" t="s">
        <v>343</v>
      </c>
      <c r="I15" s="252" t="s">
        <v>343</v>
      </c>
      <c r="J15" s="251" t="s">
        <v>343</v>
      </c>
      <c r="K15" s="252" t="s">
        <v>343</v>
      </c>
      <c r="L15" s="251" t="s">
        <v>343</v>
      </c>
      <c r="M15" s="254">
        <v>840148.2</v>
      </c>
      <c r="N15" s="253">
        <v>21072319</v>
      </c>
      <c r="O15" s="249">
        <v>1138642.281</v>
      </c>
      <c r="P15" s="251" t="s">
        <v>343</v>
      </c>
      <c r="Q15" s="249">
        <v>707891.1529999998</v>
      </c>
      <c r="R15" s="251" t="s">
        <v>343</v>
      </c>
      <c r="S15" s="249">
        <v>19004248</v>
      </c>
      <c r="T15" s="253">
        <v>21072319</v>
      </c>
      <c r="U15" s="249">
        <v>2068071</v>
      </c>
      <c r="V15" s="251" t="s">
        <v>343</v>
      </c>
      <c r="W15" s="237" t="s">
        <v>6</v>
      </c>
      <c r="X15" s="236" t="s">
        <v>198</v>
      </c>
    </row>
    <row r="16" spans="1:24" ht="28.5" customHeight="1">
      <c r="A16" s="226" t="s">
        <v>7</v>
      </c>
      <c r="B16" s="227" t="s">
        <v>199</v>
      </c>
      <c r="C16" s="249">
        <v>1510738.6453695004</v>
      </c>
      <c r="D16" s="250" t="s">
        <v>343</v>
      </c>
      <c r="E16" s="249">
        <v>5428.293630499563</v>
      </c>
      <c r="F16" s="251" t="s">
        <v>343</v>
      </c>
      <c r="G16" s="249">
        <v>204</v>
      </c>
      <c r="H16" s="251" t="s">
        <v>343</v>
      </c>
      <c r="I16" s="252" t="s">
        <v>343</v>
      </c>
      <c r="J16" s="251" t="s">
        <v>343</v>
      </c>
      <c r="K16" s="252" t="s">
        <v>343</v>
      </c>
      <c r="L16" s="251" t="s">
        <v>343</v>
      </c>
      <c r="M16" s="254">
        <v>1018452</v>
      </c>
      <c r="N16" s="251" t="s">
        <v>343</v>
      </c>
      <c r="O16" s="249">
        <v>73234.182</v>
      </c>
      <c r="P16" s="251" t="s">
        <v>343</v>
      </c>
      <c r="Q16" s="249">
        <v>3407.879</v>
      </c>
      <c r="R16" s="251" t="s">
        <v>343</v>
      </c>
      <c r="S16" s="249">
        <v>2611465.0000000005</v>
      </c>
      <c r="T16" s="251" t="s">
        <v>343</v>
      </c>
      <c r="U16" s="252" t="s">
        <v>343</v>
      </c>
      <c r="V16" s="253">
        <v>2611465</v>
      </c>
      <c r="W16" s="237" t="s">
        <v>7</v>
      </c>
      <c r="X16" s="236" t="s">
        <v>200</v>
      </c>
    </row>
    <row r="17" spans="1:24" ht="28.5" customHeight="1">
      <c r="A17" s="226" t="s">
        <v>8</v>
      </c>
      <c r="B17" s="227" t="s">
        <v>12</v>
      </c>
      <c r="C17" s="252" t="s">
        <v>343</v>
      </c>
      <c r="D17" s="250" t="s">
        <v>343</v>
      </c>
      <c r="E17" s="252" t="s">
        <v>343</v>
      </c>
      <c r="F17" s="251" t="s">
        <v>343</v>
      </c>
      <c r="G17" s="252" t="s">
        <v>343</v>
      </c>
      <c r="H17" s="251" t="s">
        <v>343</v>
      </c>
      <c r="I17" s="249">
        <v>948229</v>
      </c>
      <c r="J17" s="251" t="s">
        <v>343</v>
      </c>
      <c r="K17" s="252" t="s">
        <v>343</v>
      </c>
      <c r="L17" s="253">
        <v>153431</v>
      </c>
      <c r="M17" s="256" t="s">
        <v>343</v>
      </c>
      <c r="N17" s="253">
        <v>794798</v>
      </c>
      <c r="O17" s="252" t="s">
        <v>343</v>
      </c>
      <c r="P17" s="251" t="s">
        <v>343</v>
      </c>
      <c r="Q17" s="252" t="s">
        <v>343</v>
      </c>
      <c r="R17" s="251" t="s">
        <v>343</v>
      </c>
      <c r="S17" s="249">
        <v>948229</v>
      </c>
      <c r="T17" s="253">
        <v>948229</v>
      </c>
      <c r="U17" s="252" t="s">
        <v>343</v>
      </c>
      <c r="V17" s="251" t="s">
        <v>343</v>
      </c>
      <c r="W17" s="237" t="s">
        <v>8</v>
      </c>
      <c r="X17" s="236" t="s">
        <v>201</v>
      </c>
    </row>
    <row r="18" spans="1:24" ht="28.5" customHeight="1">
      <c r="A18" s="226" t="s">
        <v>9</v>
      </c>
      <c r="B18" s="227" t="s">
        <v>13</v>
      </c>
      <c r="C18" s="252" t="s">
        <v>343</v>
      </c>
      <c r="D18" s="250" t="s">
        <v>343</v>
      </c>
      <c r="E18" s="252" t="s">
        <v>343</v>
      </c>
      <c r="F18" s="251" t="s">
        <v>343</v>
      </c>
      <c r="G18" s="252" t="s">
        <v>343</v>
      </c>
      <c r="H18" s="251" t="s">
        <v>343</v>
      </c>
      <c r="I18" s="252" t="s">
        <v>343</v>
      </c>
      <c r="J18" s="251" t="s">
        <v>343</v>
      </c>
      <c r="K18" s="252" t="s">
        <v>343</v>
      </c>
      <c r="L18" s="253">
        <v>1075169</v>
      </c>
      <c r="M18" s="254">
        <v>1075169</v>
      </c>
      <c r="N18" s="251" t="s">
        <v>343</v>
      </c>
      <c r="O18" s="252" t="s">
        <v>343</v>
      </c>
      <c r="P18" s="251" t="s">
        <v>343</v>
      </c>
      <c r="Q18" s="252" t="s">
        <v>343</v>
      </c>
      <c r="R18" s="251" t="s">
        <v>343</v>
      </c>
      <c r="S18" s="249">
        <v>1075169</v>
      </c>
      <c r="T18" s="253">
        <v>1075169</v>
      </c>
      <c r="U18" s="252" t="s">
        <v>343</v>
      </c>
      <c r="V18" s="251" t="s">
        <v>343</v>
      </c>
      <c r="W18" s="237" t="s">
        <v>9</v>
      </c>
      <c r="X18" s="236" t="s">
        <v>202</v>
      </c>
    </row>
    <row r="19" spans="1:24" ht="28.5" customHeight="1">
      <c r="A19" s="226" t="s">
        <v>20</v>
      </c>
      <c r="B19" s="227" t="s">
        <v>14</v>
      </c>
      <c r="C19" s="252" t="s">
        <v>343</v>
      </c>
      <c r="D19" s="250" t="s">
        <v>343</v>
      </c>
      <c r="E19" s="252" t="s">
        <v>343</v>
      </c>
      <c r="F19" s="251" t="s">
        <v>343</v>
      </c>
      <c r="G19" s="252" t="s">
        <v>343</v>
      </c>
      <c r="H19" s="251" t="s">
        <v>343</v>
      </c>
      <c r="I19" s="252" t="s">
        <v>343</v>
      </c>
      <c r="J19" s="251" t="s">
        <v>343</v>
      </c>
      <c r="K19" s="252" t="s">
        <v>343</v>
      </c>
      <c r="L19" s="253">
        <v>2108130</v>
      </c>
      <c r="M19" s="254">
        <v>2095265</v>
      </c>
      <c r="N19" s="251" t="s">
        <v>343</v>
      </c>
      <c r="O19" s="249">
        <v>12863</v>
      </c>
      <c r="P19" s="251" t="s">
        <v>343</v>
      </c>
      <c r="Q19" s="249">
        <v>2</v>
      </c>
      <c r="R19" s="251" t="s">
        <v>343</v>
      </c>
      <c r="S19" s="249">
        <v>2108130</v>
      </c>
      <c r="T19" s="253">
        <v>2108130</v>
      </c>
      <c r="U19" s="252" t="s">
        <v>343</v>
      </c>
      <c r="V19" s="251" t="s">
        <v>343</v>
      </c>
      <c r="W19" s="237" t="s">
        <v>20</v>
      </c>
      <c r="X19" s="236" t="s">
        <v>93</v>
      </c>
    </row>
    <row r="20" spans="1:24" ht="28.5" customHeight="1">
      <c r="A20" s="226" t="s">
        <v>21</v>
      </c>
      <c r="B20" s="227" t="s">
        <v>203</v>
      </c>
      <c r="C20" s="252" t="s">
        <v>343</v>
      </c>
      <c r="D20" s="250" t="s">
        <v>343</v>
      </c>
      <c r="E20" s="252" t="s">
        <v>343</v>
      </c>
      <c r="F20" s="251" t="s">
        <v>343</v>
      </c>
      <c r="G20" s="252" t="s">
        <v>343</v>
      </c>
      <c r="H20" s="251" t="s">
        <v>343</v>
      </c>
      <c r="I20" s="252" t="s">
        <v>343</v>
      </c>
      <c r="J20" s="251" t="s">
        <v>343</v>
      </c>
      <c r="K20" s="252" t="s">
        <v>343</v>
      </c>
      <c r="L20" s="253">
        <v>4334945</v>
      </c>
      <c r="M20" s="254">
        <v>4298095</v>
      </c>
      <c r="N20" s="251" t="s">
        <v>343</v>
      </c>
      <c r="O20" s="252" t="s">
        <v>343</v>
      </c>
      <c r="P20" s="251" t="s">
        <v>343</v>
      </c>
      <c r="Q20" s="249">
        <v>36850</v>
      </c>
      <c r="R20" s="251" t="s">
        <v>343</v>
      </c>
      <c r="S20" s="249">
        <v>4334945</v>
      </c>
      <c r="T20" s="253">
        <v>4334945</v>
      </c>
      <c r="U20" s="252" t="s">
        <v>343</v>
      </c>
      <c r="V20" s="251" t="s">
        <v>343</v>
      </c>
      <c r="W20" s="237" t="s">
        <v>21</v>
      </c>
      <c r="X20" s="236" t="s">
        <v>204</v>
      </c>
    </row>
    <row r="21" spans="1:24" ht="28.5" customHeight="1">
      <c r="A21" s="226" t="s">
        <v>22</v>
      </c>
      <c r="B21" s="227" t="s">
        <v>15</v>
      </c>
      <c r="C21" s="252" t="s">
        <v>343</v>
      </c>
      <c r="D21" s="250" t="s">
        <v>343</v>
      </c>
      <c r="E21" s="252" t="s">
        <v>343</v>
      </c>
      <c r="F21" s="251" t="s">
        <v>343</v>
      </c>
      <c r="G21" s="252" t="s">
        <v>343</v>
      </c>
      <c r="H21" s="251" t="s">
        <v>343</v>
      </c>
      <c r="I21" s="252" t="s">
        <v>343</v>
      </c>
      <c r="J21" s="251" t="s">
        <v>343</v>
      </c>
      <c r="K21" s="249">
        <v>405273</v>
      </c>
      <c r="L21" s="251" t="s">
        <v>343</v>
      </c>
      <c r="M21" s="256" t="s">
        <v>343</v>
      </c>
      <c r="N21" s="253">
        <v>405273</v>
      </c>
      <c r="O21" s="252" t="s">
        <v>343</v>
      </c>
      <c r="P21" s="251" t="s">
        <v>343</v>
      </c>
      <c r="Q21" s="252" t="s">
        <v>343</v>
      </c>
      <c r="R21" s="253" t="s">
        <v>343</v>
      </c>
      <c r="S21" s="249">
        <v>405273</v>
      </c>
      <c r="T21" s="253">
        <v>405273</v>
      </c>
      <c r="U21" s="252" t="s">
        <v>343</v>
      </c>
      <c r="V21" s="251" t="s">
        <v>343</v>
      </c>
      <c r="W21" s="237" t="s">
        <v>22</v>
      </c>
      <c r="X21" s="236" t="s">
        <v>205</v>
      </c>
    </row>
    <row r="22" spans="1:24" ht="28.5" customHeight="1">
      <c r="A22" s="226" t="s">
        <v>27</v>
      </c>
      <c r="B22" s="227" t="s">
        <v>16</v>
      </c>
      <c r="C22" s="252" t="s">
        <v>343</v>
      </c>
      <c r="D22" s="250" t="s">
        <v>343</v>
      </c>
      <c r="E22" s="252" t="s">
        <v>343</v>
      </c>
      <c r="F22" s="251" t="s">
        <v>343</v>
      </c>
      <c r="G22" s="252" t="s">
        <v>343</v>
      </c>
      <c r="H22" s="251" t="s">
        <v>343</v>
      </c>
      <c r="I22" s="252" t="s">
        <v>343</v>
      </c>
      <c r="J22" s="251" t="s">
        <v>343</v>
      </c>
      <c r="K22" s="252" t="s">
        <v>343</v>
      </c>
      <c r="L22" s="251" t="s">
        <v>343</v>
      </c>
      <c r="M22" s="254">
        <v>33309</v>
      </c>
      <c r="N22" s="253">
        <v>840</v>
      </c>
      <c r="O22" s="252" t="s">
        <v>343</v>
      </c>
      <c r="P22" s="251" t="s">
        <v>343</v>
      </c>
      <c r="Q22" s="249">
        <v>840</v>
      </c>
      <c r="R22" s="253">
        <v>33309</v>
      </c>
      <c r="S22" s="249">
        <v>34149</v>
      </c>
      <c r="T22" s="253">
        <v>34149</v>
      </c>
      <c r="U22" s="252" t="s">
        <v>343</v>
      </c>
      <c r="V22" s="251" t="s">
        <v>343</v>
      </c>
      <c r="W22" s="237" t="s">
        <v>27</v>
      </c>
      <c r="X22" s="236" t="s">
        <v>206</v>
      </c>
    </row>
    <row r="23" spans="1:24" ht="28.5" customHeight="1">
      <c r="A23" s="226" t="s">
        <v>28</v>
      </c>
      <c r="B23" s="227" t="s">
        <v>18</v>
      </c>
      <c r="C23" s="252" t="s">
        <v>343</v>
      </c>
      <c r="D23" s="257">
        <v>10394222.34399092</v>
      </c>
      <c r="E23" s="252" t="s">
        <v>343</v>
      </c>
      <c r="F23" s="253">
        <v>7075099.258009078</v>
      </c>
      <c r="G23" s="252" t="s">
        <v>343</v>
      </c>
      <c r="H23" s="253">
        <v>754273</v>
      </c>
      <c r="I23" s="252" t="s">
        <v>343</v>
      </c>
      <c r="J23" s="253">
        <v>1281184</v>
      </c>
      <c r="K23" s="252" t="s">
        <v>343</v>
      </c>
      <c r="L23" s="251" t="s">
        <v>343</v>
      </c>
      <c r="M23" s="254">
        <v>20768909</v>
      </c>
      <c r="N23" s="253">
        <v>2072</v>
      </c>
      <c r="O23" s="249">
        <v>1279818.902</v>
      </c>
      <c r="P23" s="253">
        <v>204376.158</v>
      </c>
      <c r="Q23" s="249">
        <v>243724.082</v>
      </c>
      <c r="R23" s="253">
        <v>552121.2239999999</v>
      </c>
      <c r="S23" s="249">
        <v>22292451.983999997</v>
      </c>
      <c r="T23" s="253">
        <v>20263347.983999997</v>
      </c>
      <c r="U23" s="252" t="s">
        <v>343</v>
      </c>
      <c r="V23" s="253">
        <v>2029104</v>
      </c>
      <c r="W23" s="237" t="s">
        <v>28</v>
      </c>
      <c r="X23" s="236" t="s">
        <v>207</v>
      </c>
    </row>
    <row r="24" spans="1:24" ht="28.5" customHeight="1">
      <c r="A24" s="226" t="s">
        <v>29</v>
      </c>
      <c r="B24" s="227" t="s">
        <v>208</v>
      </c>
      <c r="C24" s="249">
        <v>610002.5347091703</v>
      </c>
      <c r="D24" s="250" t="s">
        <v>343</v>
      </c>
      <c r="E24" s="249">
        <v>119488.31758734342</v>
      </c>
      <c r="F24" s="251" t="s">
        <v>343</v>
      </c>
      <c r="G24" s="249">
        <v>300</v>
      </c>
      <c r="H24" s="251" t="s">
        <v>343</v>
      </c>
      <c r="I24" s="249">
        <v>7322</v>
      </c>
      <c r="J24" s="251" t="s">
        <v>343</v>
      </c>
      <c r="K24" s="252" t="s">
        <v>343</v>
      </c>
      <c r="L24" s="251" t="s">
        <v>343</v>
      </c>
      <c r="M24" s="254">
        <v>62722.712</v>
      </c>
      <c r="N24" s="253">
        <v>460569</v>
      </c>
      <c r="O24" s="249">
        <v>87189.118</v>
      </c>
      <c r="P24" s="251" t="s">
        <v>343</v>
      </c>
      <c r="Q24" s="249">
        <v>509615.10187616234</v>
      </c>
      <c r="R24" s="253">
        <v>947410.784172676</v>
      </c>
      <c r="S24" s="249">
        <v>1396639.784172676</v>
      </c>
      <c r="T24" s="253">
        <v>1407979.784172676</v>
      </c>
      <c r="U24" s="249">
        <v>11340</v>
      </c>
      <c r="V24" s="251" t="s">
        <v>343</v>
      </c>
      <c r="W24" s="237" t="s">
        <v>29</v>
      </c>
      <c r="X24" s="236" t="s">
        <v>209</v>
      </c>
    </row>
    <row r="25" spans="1:24" ht="28.5" customHeight="1">
      <c r="A25" s="226" t="s">
        <v>30</v>
      </c>
      <c r="B25" s="227" t="s">
        <v>46</v>
      </c>
      <c r="C25" s="249">
        <v>62931.204592557435</v>
      </c>
      <c r="D25" s="257">
        <v>170653.7734373907</v>
      </c>
      <c r="E25" s="249">
        <v>257691.08599651986</v>
      </c>
      <c r="F25" s="253">
        <v>652172.3876615001</v>
      </c>
      <c r="G25" s="252" t="s">
        <v>343</v>
      </c>
      <c r="H25" s="253">
        <v>197373</v>
      </c>
      <c r="I25" s="249">
        <v>447713</v>
      </c>
      <c r="J25" s="253">
        <v>60787.11024774756</v>
      </c>
      <c r="K25" s="252" t="s">
        <v>343</v>
      </c>
      <c r="L25" s="251" t="s">
        <v>343</v>
      </c>
      <c r="M25" s="256" t="s">
        <v>343</v>
      </c>
      <c r="N25" s="253">
        <v>222045</v>
      </c>
      <c r="O25" s="252" t="s">
        <v>343</v>
      </c>
      <c r="P25" s="251" t="s">
        <v>343</v>
      </c>
      <c r="Q25" s="252" t="s">
        <v>343</v>
      </c>
      <c r="R25" s="253">
        <v>17958.119759219237</v>
      </c>
      <c r="S25" s="249">
        <v>768335.2905890773</v>
      </c>
      <c r="T25" s="253">
        <v>1320989.3911058577</v>
      </c>
      <c r="U25" s="249">
        <v>603663</v>
      </c>
      <c r="V25" s="253">
        <v>51008.89948321975</v>
      </c>
      <c r="W25" s="237" t="s">
        <v>30</v>
      </c>
      <c r="X25" s="236" t="s">
        <v>210</v>
      </c>
    </row>
    <row r="26" spans="1:24" ht="28.5" customHeight="1">
      <c r="A26" s="226" t="s">
        <v>47</v>
      </c>
      <c r="B26" s="227" t="s">
        <v>49</v>
      </c>
      <c r="C26" s="249">
        <v>20854.77</v>
      </c>
      <c r="D26" s="250" t="s">
        <v>343</v>
      </c>
      <c r="E26" s="249">
        <v>68325.03655028818</v>
      </c>
      <c r="F26" s="253">
        <v>387638.68449737097</v>
      </c>
      <c r="G26" s="249">
        <v>633.5962290935485</v>
      </c>
      <c r="H26" s="253">
        <v>147721</v>
      </c>
      <c r="I26" s="252" t="s">
        <v>343</v>
      </c>
      <c r="J26" s="251" t="s">
        <v>343</v>
      </c>
      <c r="K26" s="252" t="s">
        <v>343</v>
      </c>
      <c r="L26" s="251" t="s">
        <v>343</v>
      </c>
      <c r="M26" s="254">
        <v>169444.09919911585</v>
      </c>
      <c r="N26" s="251" t="s">
        <v>343</v>
      </c>
      <c r="O26" s="249">
        <v>172893.20461013116</v>
      </c>
      <c r="P26" s="251" t="s">
        <v>343</v>
      </c>
      <c r="Q26" s="249">
        <v>262811.29341137136</v>
      </c>
      <c r="R26" s="253">
        <v>159799.31550262903</v>
      </c>
      <c r="S26" s="249">
        <v>694962</v>
      </c>
      <c r="T26" s="253">
        <v>695159</v>
      </c>
      <c r="U26" s="249">
        <v>197</v>
      </c>
      <c r="V26" s="251" t="s">
        <v>343</v>
      </c>
      <c r="W26" s="237" t="s">
        <v>47</v>
      </c>
      <c r="X26" s="236" t="s">
        <v>211</v>
      </c>
    </row>
    <row r="27" spans="1:24" ht="28.5" customHeight="1">
      <c r="A27" s="226" t="s">
        <v>48</v>
      </c>
      <c r="B27" s="227" t="s">
        <v>19</v>
      </c>
      <c r="C27" s="249">
        <v>94153.5</v>
      </c>
      <c r="D27" s="250" t="s">
        <v>343</v>
      </c>
      <c r="E27" s="249">
        <v>1934.1336407215126</v>
      </c>
      <c r="F27" s="251" t="s">
        <v>343</v>
      </c>
      <c r="G27" s="249">
        <v>1985.0853389822116</v>
      </c>
      <c r="H27" s="251" t="s">
        <v>343</v>
      </c>
      <c r="I27" s="249">
        <v>456</v>
      </c>
      <c r="J27" s="253">
        <v>3843000</v>
      </c>
      <c r="K27" s="252" t="s">
        <v>343</v>
      </c>
      <c r="L27" s="251" t="s">
        <v>343</v>
      </c>
      <c r="M27" s="254">
        <v>1614315.9127919106</v>
      </c>
      <c r="N27" s="251" t="s">
        <v>343</v>
      </c>
      <c r="O27" s="249">
        <v>1725625.7676744557</v>
      </c>
      <c r="P27" s="251" t="s">
        <v>343</v>
      </c>
      <c r="Q27" s="249">
        <v>355466.60055393033</v>
      </c>
      <c r="R27" s="251" t="s">
        <v>343</v>
      </c>
      <c r="S27" s="249">
        <v>3793937.0000000005</v>
      </c>
      <c r="T27" s="253">
        <v>3843000</v>
      </c>
      <c r="U27" s="249">
        <v>49063</v>
      </c>
      <c r="V27" s="251" t="s">
        <v>343</v>
      </c>
      <c r="W27" s="237" t="s">
        <v>48</v>
      </c>
      <c r="X27" s="236" t="s">
        <v>212</v>
      </c>
    </row>
    <row r="28" spans="1:24" ht="28.5" customHeight="1">
      <c r="A28" s="226" t="s">
        <v>31</v>
      </c>
      <c r="B28" s="227" t="s">
        <v>50</v>
      </c>
      <c r="C28" s="249">
        <v>75174.924</v>
      </c>
      <c r="D28" s="250" t="s">
        <v>343</v>
      </c>
      <c r="E28" s="249">
        <v>35073.55849035942</v>
      </c>
      <c r="F28" s="253">
        <v>631263.6348390137</v>
      </c>
      <c r="G28" s="249">
        <v>936.4918642192886</v>
      </c>
      <c r="H28" s="253">
        <v>317660</v>
      </c>
      <c r="I28" s="252" t="s">
        <v>343</v>
      </c>
      <c r="J28" s="251" t="s">
        <v>343</v>
      </c>
      <c r="K28" s="252" t="s">
        <v>343</v>
      </c>
      <c r="L28" s="251" t="s">
        <v>343</v>
      </c>
      <c r="M28" s="254">
        <v>372494.21487446094</v>
      </c>
      <c r="N28" s="251" t="s">
        <v>343</v>
      </c>
      <c r="O28" s="249">
        <v>332598.428701777</v>
      </c>
      <c r="P28" s="251" t="s">
        <v>343</v>
      </c>
      <c r="Q28" s="249">
        <v>305104.3820691833</v>
      </c>
      <c r="R28" s="253">
        <v>190090.36516098634</v>
      </c>
      <c r="S28" s="249">
        <v>1121382</v>
      </c>
      <c r="T28" s="253">
        <v>1139014</v>
      </c>
      <c r="U28" s="249">
        <v>17632</v>
      </c>
      <c r="V28" s="251" t="s">
        <v>343</v>
      </c>
      <c r="W28" s="237" t="s">
        <v>31</v>
      </c>
      <c r="X28" s="236" t="s">
        <v>213</v>
      </c>
    </row>
    <row r="29" spans="1:24" ht="28.5" customHeight="1">
      <c r="A29" s="226" t="s">
        <v>32</v>
      </c>
      <c r="B29" s="227" t="s">
        <v>17</v>
      </c>
      <c r="C29" s="249">
        <v>104025.26799264507</v>
      </c>
      <c r="D29" s="250" t="s">
        <v>343</v>
      </c>
      <c r="E29" s="249">
        <v>12354.24900735493</v>
      </c>
      <c r="F29" s="251" t="s">
        <v>343</v>
      </c>
      <c r="G29" s="249">
        <v>15082</v>
      </c>
      <c r="H29" s="251" t="s">
        <v>343</v>
      </c>
      <c r="I29" s="249">
        <v>48</v>
      </c>
      <c r="J29" s="251" t="s">
        <v>343</v>
      </c>
      <c r="K29" s="252" t="s">
        <v>343</v>
      </c>
      <c r="L29" s="251" t="s">
        <v>343</v>
      </c>
      <c r="M29" s="254">
        <v>113921</v>
      </c>
      <c r="N29" s="253">
        <v>896031</v>
      </c>
      <c r="O29" s="249">
        <v>510461.023</v>
      </c>
      <c r="P29" s="251" t="s">
        <v>343</v>
      </c>
      <c r="Q29" s="249">
        <v>135321.46</v>
      </c>
      <c r="R29" s="251" t="s">
        <v>343</v>
      </c>
      <c r="S29" s="249">
        <v>891213</v>
      </c>
      <c r="T29" s="253">
        <v>896031</v>
      </c>
      <c r="U29" s="249">
        <v>4818</v>
      </c>
      <c r="V29" s="251" t="s">
        <v>343</v>
      </c>
      <c r="W29" s="237" t="s">
        <v>32</v>
      </c>
      <c r="X29" s="236" t="s">
        <v>214</v>
      </c>
    </row>
    <row r="30" spans="1:24" ht="28.5" customHeight="1">
      <c r="A30" s="226" t="s">
        <v>33</v>
      </c>
      <c r="B30" s="227" t="s">
        <v>45</v>
      </c>
      <c r="C30" s="249">
        <v>805845.7792102561</v>
      </c>
      <c r="D30" s="250" t="s">
        <v>343</v>
      </c>
      <c r="E30" s="249">
        <v>400427.6994141571</v>
      </c>
      <c r="F30" s="251" t="s">
        <v>343</v>
      </c>
      <c r="G30" s="249">
        <v>13723.304389</v>
      </c>
      <c r="H30" s="251" t="s">
        <v>343</v>
      </c>
      <c r="I30" s="249">
        <v>7307.736208195107</v>
      </c>
      <c r="J30" s="251" t="s">
        <v>343</v>
      </c>
      <c r="K30" s="252" t="s">
        <v>343</v>
      </c>
      <c r="L30" s="251" t="s">
        <v>343</v>
      </c>
      <c r="M30" s="254">
        <v>33321.667901585</v>
      </c>
      <c r="N30" s="253">
        <v>2660.461</v>
      </c>
      <c r="O30" s="249">
        <v>272247.2854411027</v>
      </c>
      <c r="P30" s="251" t="s">
        <v>343</v>
      </c>
      <c r="Q30" s="249">
        <v>55202.43996753087</v>
      </c>
      <c r="R30" s="253">
        <v>1597164</v>
      </c>
      <c r="S30" s="249">
        <v>1588075.9125318269</v>
      </c>
      <c r="T30" s="253">
        <v>1599824.461</v>
      </c>
      <c r="U30" s="249">
        <v>11748.548468173163</v>
      </c>
      <c r="V30" s="251" t="s">
        <v>343</v>
      </c>
      <c r="W30" s="237" t="s">
        <v>33</v>
      </c>
      <c r="X30" s="236" t="s">
        <v>215</v>
      </c>
    </row>
    <row r="31" spans="1:24" ht="28.5" customHeight="1">
      <c r="A31" s="226" t="s">
        <v>34</v>
      </c>
      <c r="B31" s="227" t="s">
        <v>51</v>
      </c>
      <c r="C31" s="249">
        <v>4363289.489223779</v>
      </c>
      <c r="D31" s="250" t="s">
        <v>343</v>
      </c>
      <c r="E31" s="249">
        <v>1766216.998784981</v>
      </c>
      <c r="F31" s="253">
        <v>10692131</v>
      </c>
      <c r="G31" s="249">
        <v>2559.865481483599</v>
      </c>
      <c r="H31" s="251" t="s">
        <v>343</v>
      </c>
      <c r="I31" s="249">
        <v>441201.71247561515</v>
      </c>
      <c r="J31" s="251" t="s">
        <v>343</v>
      </c>
      <c r="K31" s="252" t="s">
        <v>343</v>
      </c>
      <c r="L31" s="251" t="s">
        <v>343</v>
      </c>
      <c r="M31" s="254">
        <v>209074.1260591368</v>
      </c>
      <c r="N31" s="253">
        <v>283144</v>
      </c>
      <c r="O31" s="249">
        <v>494584.27830607886</v>
      </c>
      <c r="P31" s="253">
        <v>40858</v>
      </c>
      <c r="Q31" s="249">
        <v>1599221.529668928</v>
      </c>
      <c r="R31" s="253">
        <v>1528672</v>
      </c>
      <c r="S31" s="249">
        <v>8876148.000000002</v>
      </c>
      <c r="T31" s="253">
        <v>12544805</v>
      </c>
      <c r="U31" s="249">
        <v>3668657</v>
      </c>
      <c r="V31" s="251" t="s">
        <v>343</v>
      </c>
      <c r="W31" s="237" t="s">
        <v>34</v>
      </c>
      <c r="X31" s="236" t="s">
        <v>216</v>
      </c>
    </row>
    <row r="32" spans="1:24" ht="28.5" customHeight="1">
      <c r="A32" s="226" t="s">
        <v>35</v>
      </c>
      <c r="B32" s="227" t="s">
        <v>52</v>
      </c>
      <c r="C32" s="249">
        <v>4928534.481653415</v>
      </c>
      <c r="D32" s="250" t="s">
        <v>343</v>
      </c>
      <c r="E32" s="249">
        <v>2030943.2821278234</v>
      </c>
      <c r="F32" s="253">
        <v>7054324.245985275</v>
      </c>
      <c r="G32" s="249">
        <v>23914.419894153212</v>
      </c>
      <c r="H32" s="253">
        <v>2329168.006</v>
      </c>
      <c r="I32" s="249">
        <v>4015712.6196770803</v>
      </c>
      <c r="J32" s="251" t="s">
        <v>343</v>
      </c>
      <c r="K32" s="249">
        <v>26680</v>
      </c>
      <c r="L32" s="253">
        <v>1373623</v>
      </c>
      <c r="M32" s="254">
        <v>208464.24889988248</v>
      </c>
      <c r="N32" s="253">
        <v>1643425</v>
      </c>
      <c r="O32" s="249">
        <v>46075.346704473224</v>
      </c>
      <c r="P32" s="253">
        <v>262205.352</v>
      </c>
      <c r="Q32" s="249">
        <v>2027061.2928713546</v>
      </c>
      <c r="R32" s="253">
        <v>1762135.0878429068</v>
      </c>
      <c r="S32" s="249">
        <v>13307385.691828182</v>
      </c>
      <c r="T32" s="253">
        <v>14424880.69182818</v>
      </c>
      <c r="U32" s="249">
        <v>1117495</v>
      </c>
      <c r="V32" s="251" t="s">
        <v>343</v>
      </c>
      <c r="W32" s="237" t="s">
        <v>35</v>
      </c>
      <c r="X32" s="236" t="s">
        <v>217</v>
      </c>
    </row>
    <row r="33" spans="1:24" ht="28.5" customHeight="1">
      <c r="A33" s="226" t="s">
        <v>36</v>
      </c>
      <c r="B33" s="227" t="s">
        <v>11</v>
      </c>
      <c r="C33" s="249">
        <v>7842007</v>
      </c>
      <c r="D33" s="250" t="s">
        <v>343</v>
      </c>
      <c r="E33" s="252" t="s">
        <v>343</v>
      </c>
      <c r="F33" s="251" t="s">
        <v>343</v>
      </c>
      <c r="G33" s="252" t="s">
        <v>343</v>
      </c>
      <c r="H33" s="251" t="s">
        <v>343</v>
      </c>
      <c r="I33" s="252" t="s">
        <v>343</v>
      </c>
      <c r="J33" s="251" t="s">
        <v>343</v>
      </c>
      <c r="K33" s="252" t="s">
        <v>343</v>
      </c>
      <c r="L33" s="251" t="s">
        <v>343</v>
      </c>
      <c r="M33" s="256" t="s">
        <v>343</v>
      </c>
      <c r="N33" s="251" t="s">
        <v>343</v>
      </c>
      <c r="O33" s="252" t="s">
        <v>343</v>
      </c>
      <c r="P33" s="253">
        <v>7842007</v>
      </c>
      <c r="Q33" s="252" t="s">
        <v>343</v>
      </c>
      <c r="R33" s="251" t="s">
        <v>343</v>
      </c>
      <c r="S33" s="249">
        <v>7842007</v>
      </c>
      <c r="T33" s="253">
        <v>7842007</v>
      </c>
      <c r="U33" s="252" t="s">
        <v>343</v>
      </c>
      <c r="V33" s="251" t="s">
        <v>343</v>
      </c>
      <c r="W33" s="237" t="s">
        <v>36</v>
      </c>
      <c r="X33" s="236" t="s">
        <v>218</v>
      </c>
    </row>
    <row r="34" spans="1:24" ht="28.5" customHeight="1">
      <c r="A34" s="226" t="s">
        <v>37</v>
      </c>
      <c r="B34" s="227" t="s">
        <v>53</v>
      </c>
      <c r="C34" s="249">
        <v>1144084</v>
      </c>
      <c r="D34" s="250" t="s">
        <v>343</v>
      </c>
      <c r="E34" s="252" t="s">
        <v>343</v>
      </c>
      <c r="F34" s="251" t="s">
        <v>343</v>
      </c>
      <c r="G34" s="252" t="s">
        <v>343</v>
      </c>
      <c r="H34" s="251" t="s">
        <v>343</v>
      </c>
      <c r="I34" s="252" t="s">
        <v>343</v>
      </c>
      <c r="J34" s="251" t="s">
        <v>343</v>
      </c>
      <c r="K34" s="252" t="s">
        <v>343</v>
      </c>
      <c r="L34" s="251" t="s">
        <v>343</v>
      </c>
      <c r="M34" s="256" t="s">
        <v>343</v>
      </c>
      <c r="N34" s="251" t="s">
        <v>343</v>
      </c>
      <c r="O34" s="252" t="s">
        <v>343</v>
      </c>
      <c r="P34" s="253">
        <v>1144084</v>
      </c>
      <c r="Q34" s="252" t="s">
        <v>343</v>
      </c>
      <c r="R34" s="251" t="s">
        <v>343</v>
      </c>
      <c r="S34" s="249">
        <v>1144084</v>
      </c>
      <c r="T34" s="253">
        <v>1144084</v>
      </c>
      <c r="U34" s="252" t="s">
        <v>343</v>
      </c>
      <c r="V34" s="251" t="s">
        <v>343</v>
      </c>
      <c r="W34" s="237" t="s">
        <v>37</v>
      </c>
      <c r="X34" s="236" t="s">
        <v>219</v>
      </c>
    </row>
    <row r="35" spans="1:24" ht="28.5" customHeight="1">
      <c r="A35" s="226" t="s">
        <v>38</v>
      </c>
      <c r="B35" s="227" t="s">
        <v>92</v>
      </c>
      <c r="C35" s="249">
        <v>2561390.8618875365</v>
      </c>
      <c r="D35" s="257">
        <v>322035.19731650077</v>
      </c>
      <c r="E35" s="249">
        <v>6832761.733724905</v>
      </c>
      <c r="F35" s="253">
        <v>8155413.582269892</v>
      </c>
      <c r="G35" s="249">
        <v>129309.095</v>
      </c>
      <c r="H35" s="253">
        <v>269596.082</v>
      </c>
      <c r="I35" s="252" t="s">
        <v>343</v>
      </c>
      <c r="J35" s="251" t="s">
        <v>343</v>
      </c>
      <c r="K35" s="252" t="s">
        <v>343</v>
      </c>
      <c r="L35" s="251" t="s">
        <v>343</v>
      </c>
      <c r="M35" s="256" t="s">
        <v>343</v>
      </c>
      <c r="N35" s="251" t="s">
        <v>343</v>
      </c>
      <c r="O35" s="252" t="s">
        <v>343</v>
      </c>
      <c r="P35" s="251" t="s">
        <v>343</v>
      </c>
      <c r="Q35" s="252" t="s">
        <v>343</v>
      </c>
      <c r="R35" s="251" t="s">
        <v>343</v>
      </c>
      <c r="S35" s="249">
        <v>9523461.690612443</v>
      </c>
      <c r="T35" s="253">
        <v>8747044.861586394</v>
      </c>
      <c r="U35" s="249">
        <v>1347337.3997499447</v>
      </c>
      <c r="V35" s="253">
        <v>2123754.228775993</v>
      </c>
      <c r="W35" s="237" t="s">
        <v>38</v>
      </c>
      <c r="X35" s="236" t="s">
        <v>220</v>
      </c>
    </row>
    <row r="36" spans="1:24" ht="28.5" customHeight="1">
      <c r="A36" s="226" t="s">
        <v>42</v>
      </c>
      <c r="B36" s="227" t="s">
        <v>60</v>
      </c>
      <c r="C36" s="249">
        <v>1862521.78416566</v>
      </c>
      <c r="D36" s="250" t="s">
        <v>343</v>
      </c>
      <c r="E36" s="249">
        <v>3158575.3078343403</v>
      </c>
      <c r="F36" s="251" t="s">
        <v>343</v>
      </c>
      <c r="G36" s="249">
        <v>6161</v>
      </c>
      <c r="H36" s="251" t="s">
        <v>343</v>
      </c>
      <c r="I36" s="252" t="s">
        <v>343</v>
      </c>
      <c r="J36" s="251" t="s">
        <v>343</v>
      </c>
      <c r="K36" s="252" t="s">
        <v>343</v>
      </c>
      <c r="L36" s="251" t="s">
        <v>343</v>
      </c>
      <c r="M36" s="254">
        <v>92424</v>
      </c>
      <c r="N36" s="251" t="s">
        <v>343</v>
      </c>
      <c r="O36" s="249">
        <v>6090.612</v>
      </c>
      <c r="P36" s="251" t="s">
        <v>343</v>
      </c>
      <c r="Q36" s="249">
        <v>118657.296</v>
      </c>
      <c r="R36" s="251" t="s">
        <v>343</v>
      </c>
      <c r="S36" s="249">
        <v>5244430</v>
      </c>
      <c r="T36" s="251" t="s">
        <v>343</v>
      </c>
      <c r="U36" s="252" t="s">
        <v>343</v>
      </c>
      <c r="V36" s="253">
        <v>5244430</v>
      </c>
      <c r="W36" s="237" t="s">
        <v>42</v>
      </c>
      <c r="X36" s="236" t="s">
        <v>221</v>
      </c>
    </row>
    <row r="37" spans="1:24" ht="28.5" customHeight="1">
      <c r="A37" s="226" t="s">
        <v>43</v>
      </c>
      <c r="B37" s="240" t="s">
        <v>56</v>
      </c>
      <c r="C37" s="249">
        <v>1913315.014168885</v>
      </c>
      <c r="D37" s="250" t="s">
        <v>343</v>
      </c>
      <c r="E37" s="249">
        <v>54242.472831114654</v>
      </c>
      <c r="F37" s="253">
        <v>107204</v>
      </c>
      <c r="G37" s="249" t="s">
        <v>343</v>
      </c>
      <c r="H37" s="251" t="s">
        <v>343</v>
      </c>
      <c r="I37" s="252" t="s">
        <v>343</v>
      </c>
      <c r="J37" s="251" t="s">
        <v>343</v>
      </c>
      <c r="K37" s="252" t="s">
        <v>343</v>
      </c>
      <c r="L37" s="251" t="s">
        <v>343</v>
      </c>
      <c r="M37" s="254">
        <v>764104</v>
      </c>
      <c r="N37" s="253">
        <v>29136</v>
      </c>
      <c r="O37" s="249">
        <v>3189941.979</v>
      </c>
      <c r="P37" s="251" t="s">
        <v>343</v>
      </c>
      <c r="Q37" s="249">
        <v>250875.53399999999</v>
      </c>
      <c r="R37" s="253">
        <v>13142</v>
      </c>
      <c r="S37" s="249">
        <v>6172479</v>
      </c>
      <c r="T37" s="253">
        <v>149482</v>
      </c>
      <c r="U37" s="249">
        <v>115003</v>
      </c>
      <c r="V37" s="253">
        <v>6138000</v>
      </c>
      <c r="W37" s="237" t="s">
        <v>43</v>
      </c>
      <c r="X37" s="236" t="s">
        <v>222</v>
      </c>
    </row>
    <row r="38" spans="1:24" ht="28.5" customHeight="1">
      <c r="A38" s="226" t="s">
        <v>55</v>
      </c>
      <c r="B38" s="240" t="s">
        <v>61</v>
      </c>
      <c r="C38" s="252" t="s">
        <v>343</v>
      </c>
      <c r="D38" s="250" t="s">
        <v>343</v>
      </c>
      <c r="E38" s="252" t="s">
        <v>343</v>
      </c>
      <c r="F38" s="251" t="s">
        <v>343</v>
      </c>
      <c r="G38" s="252" t="s">
        <v>343</v>
      </c>
      <c r="H38" s="251" t="s">
        <v>343</v>
      </c>
      <c r="I38" s="252" t="s">
        <v>343</v>
      </c>
      <c r="J38" s="251" t="s">
        <v>343</v>
      </c>
      <c r="K38" s="249">
        <v>9713853</v>
      </c>
      <c r="L38" s="251" t="s">
        <v>343</v>
      </c>
      <c r="M38" s="256" t="s">
        <v>343</v>
      </c>
      <c r="N38" s="251" t="s">
        <v>343</v>
      </c>
      <c r="O38" s="252" t="s">
        <v>343</v>
      </c>
      <c r="P38" s="251" t="s">
        <v>343</v>
      </c>
      <c r="Q38" s="252" t="s">
        <v>343</v>
      </c>
      <c r="R38" s="251" t="s">
        <v>343</v>
      </c>
      <c r="S38" s="249">
        <v>9713853</v>
      </c>
      <c r="T38" s="251" t="s">
        <v>343</v>
      </c>
      <c r="U38" s="252" t="s">
        <v>343</v>
      </c>
      <c r="V38" s="253">
        <v>9713853</v>
      </c>
      <c r="W38" s="237" t="s">
        <v>55</v>
      </c>
      <c r="X38" s="236" t="s">
        <v>223</v>
      </c>
    </row>
    <row r="39" spans="1:24" s="15" customFormat="1" ht="28.5" customHeight="1">
      <c r="A39" s="226" t="s">
        <v>57</v>
      </c>
      <c r="B39" s="227" t="s">
        <v>224</v>
      </c>
      <c r="C39" s="249">
        <v>1091153.6223201551</v>
      </c>
      <c r="D39" s="250" t="s">
        <v>343</v>
      </c>
      <c r="E39" s="252" t="s">
        <v>343</v>
      </c>
      <c r="F39" s="253">
        <v>196354.6623082736</v>
      </c>
      <c r="G39" s="252" t="s">
        <v>343</v>
      </c>
      <c r="H39" s="253">
        <v>53666.388000000006</v>
      </c>
      <c r="I39" s="252" t="s">
        <v>343</v>
      </c>
      <c r="J39" s="253">
        <v>190608.30286244547</v>
      </c>
      <c r="K39" s="249">
        <v>69288.48579839058</v>
      </c>
      <c r="L39" s="251" t="s">
        <v>343</v>
      </c>
      <c r="M39" s="254">
        <v>311798</v>
      </c>
      <c r="N39" s="251" t="s">
        <v>343</v>
      </c>
      <c r="O39" s="252" t="s">
        <v>343</v>
      </c>
      <c r="P39" s="253">
        <v>877609.4879999999</v>
      </c>
      <c r="Q39" s="252" t="s">
        <v>343</v>
      </c>
      <c r="R39" s="253">
        <v>203307.7578297247</v>
      </c>
      <c r="S39" s="249">
        <v>1472240.1081185457</v>
      </c>
      <c r="T39" s="253">
        <v>1521546.5990004437</v>
      </c>
      <c r="U39" s="249">
        <v>49306.49088189774</v>
      </c>
      <c r="V39" s="251" t="s">
        <v>343</v>
      </c>
      <c r="W39" s="237" t="s">
        <v>57</v>
      </c>
      <c r="X39" s="236" t="s">
        <v>225</v>
      </c>
    </row>
    <row r="40" spans="1:24" s="52" customFormat="1" ht="28.5" customHeight="1" thickBot="1">
      <c r="A40" s="241" t="s">
        <v>54</v>
      </c>
      <c r="B40" s="242"/>
      <c r="C40" s="258">
        <v>50865457.437541015</v>
      </c>
      <c r="D40" s="259">
        <v>10886911.314744812</v>
      </c>
      <c r="E40" s="258">
        <v>18184902.274966266</v>
      </c>
      <c r="F40" s="260">
        <v>34951601.45557041</v>
      </c>
      <c r="G40" s="258">
        <v>365779.42819693184</v>
      </c>
      <c r="H40" s="260">
        <v>4069457.476</v>
      </c>
      <c r="I40" s="258">
        <v>5868080.398837168</v>
      </c>
      <c r="J40" s="260">
        <v>5375579.413110194</v>
      </c>
      <c r="K40" s="258">
        <v>10215094.48579839</v>
      </c>
      <c r="L40" s="260">
        <v>10099359</v>
      </c>
      <c r="M40" s="261">
        <v>34346810.448726095</v>
      </c>
      <c r="N40" s="260">
        <v>34784006.460999995</v>
      </c>
      <c r="O40" s="258">
        <v>9505791.780438017</v>
      </c>
      <c r="P40" s="260">
        <v>10371139.998</v>
      </c>
      <c r="Q40" s="258">
        <v>6843820.207348863</v>
      </c>
      <c r="R40" s="260">
        <v>7005109.654268142</v>
      </c>
      <c r="S40" s="258">
        <v>136195736.46185273</v>
      </c>
      <c r="T40" s="260">
        <v>117543164.77269354</v>
      </c>
      <c r="U40" s="258">
        <v>9259043.439100014</v>
      </c>
      <c r="V40" s="260">
        <v>27911615.12825921</v>
      </c>
      <c r="W40" s="247"/>
      <c r="X40" s="248" t="s">
        <v>140</v>
      </c>
    </row>
    <row r="41" ht="15" customHeight="1" thickTop="1">
      <c r="K41" s="15"/>
    </row>
  </sheetData>
  <sheetProtection/>
  <mergeCells count="13">
    <mergeCell ref="O10:P10"/>
    <mergeCell ref="W10:X10"/>
    <mergeCell ref="E8:H8"/>
    <mergeCell ref="S10:T10"/>
    <mergeCell ref="I10:J10"/>
    <mergeCell ref="M10:N10"/>
    <mergeCell ref="U10:V10"/>
    <mergeCell ref="K7:R7"/>
    <mergeCell ref="K8:R8"/>
    <mergeCell ref="E7:H7"/>
    <mergeCell ref="G9:H9"/>
    <mergeCell ref="M9:N9"/>
    <mergeCell ref="O9:P9"/>
  </mergeCells>
  <printOptions horizontalCentered="1"/>
  <pageMargins left="0.3937007874015748" right="0.3937007874015748" top="0.7874015748031497" bottom="0.5905511811023623" header="0.5905511811023623" footer="0.984251968503937"/>
  <pageSetup horizontalDpi="600" verticalDpi="600" orientation="portrait" paperSize="9" scale="60" r:id="rId1"/>
  <colBreaks count="1" manualBreakCount="1">
    <brk id="12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經濟研究處</dc:creator>
  <cp:keywords/>
  <dc:description/>
  <cp:lastModifiedBy>陳慧明</cp:lastModifiedBy>
  <cp:lastPrinted>2020-01-08T08:32:43Z</cp:lastPrinted>
  <dcterms:created xsi:type="dcterms:W3CDTF">2000-11-13T02:01:58Z</dcterms:created>
  <dcterms:modified xsi:type="dcterms:W3CDTF">2020-01-13T06:44:16Z</dcterms:modified>
  <cp:category/>
  <cp:version/>
  <cp:contentType/>
  <cp:contentStatus/>
</cp:coreProperties>
</file>