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5430" activeTab="0"/>
  </bookViews>
  <sheets>
    <sheet name="票券利率統計表" sheetId="1" r:id="rId1"/>
  </sheets>
  <definedNames>
    <definedName name="_xlnm.Print_Area" localSheetId="0">'票券利率統計表'!$A$1:$P$24</definedName>
  </definedNames>
  <calcPr fullCalcOnLoad="1"/>
</workbook>
</file>

<file path=xl/sharedStrings.xml><?xml version="1.0" encoding="utf-8"?>
<sst xmlns="http://schemas.openxmlformats.org/spreadsheetml/2006/main" count="47" uniqueCount="39">
  <si>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</si>
  <si>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</si>
  <si>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</si>
  <si>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</si>
  <si>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</si>
  <si>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</si>
  <si>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</si>
  <si>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</si>
  <si>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</si>
  <si>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票券種類</t>
  </si>
  <si>
    <t>國　庫　券</t>
  </si>
  <si>
    <t>類　　別</t>
  </si>
  <si>
    <t>1-30天</t>
  </si>
  <si>
    <t>001</t>
  </si>
  <si>
    <t>31-90天</t>
  </si>
  <si>
    <t>91-180天</t>
  </si>
  <si>
    <t>181-270天</t>
  </si>
  <si>
    <t>主管：</t>
  </si>
  <si>
    <t>覆核：</t>
  </si>
  <si>
    <t>年月</t>
  </si>
  <si>
    <t>編號</t>
  </si>
  <si>
    <t>版次</t>
  </si>
  <si>
    <t>023</t>
  </si>
  <si>
    <t>版次</t>
  </si>
  <si>
    <t>民  國　　　年　 　月</t>
  </si>
  <si>
    <t>銀行承兌匯票</t>
  </si>
  <si>
    <t xml:space="preserve">    3.本表不包含新台幣以外之外幣票券。</t>
  </si>
  <si>
    <r>
      <t>表23.</t>
    </r>
    <r>
      <rPr>
        <u val="single"/>
        <sz val="16"/>
        <rFont val="標楷體"/>
        <family val="4"/>
      </rPr>
      <t xml:space="preserve">        </t>
    </r>
    <r>
      <rPr>
        <sz val="16"/>
        <rFont val="標楷體"/>
        <family val="4"/>
      </rPr>
      <t>票　券　利　率　統　計　表</t>
    </r>
  </si>
  <si>
    <r>
      <t>單位：年息</t>
    </r>
    <r>
      <rPr>
        <sz val="12"/>
        <rFont val="Times New Roman"/>
        <family val="1"/>
      </rPr>
      <t>%</t>
    </r>
  </si>
  <si>
    <r>
      <t>電腦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代號</t>
    </r>
  </si>
  <si>
    <t>融資性商業本票</t>
  </si>
  <si>
    <t>銀行可轉讓定期存單</t>
  </si>
  <si>
    <r>
      <t>加權平均利率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初級市場買入</t>
    </r>
  </si>
  <si>
    <r>
      <t>27</t>
    </r>
    <r>
      <rPr>
        <sz val="12"/>
        <rFont val="標楷體"/>
        <family val="4"/>
      </rPr>
      <t>1-365天</t>
    </r>
  </si>
  <si>
    <r>
      <t>加權平均利率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次級市場賣出</t>
    </r>
  </si>
  <si>
    <t>註：1.本表由票券金融公司及兼營票券金融業務之銀行及證券公司填報。</t>
  </si>
  <si>
    <t xml:space="preserve">    2.利率係加權平均利率，即該期別不同發行或交易利率，按其發行額或交易額為權數計算而得。以發行市場為例：1-30天期融資性商業</t>
  </si>
  <si>
    <t xml:space="preserve">      本票共發行10億元，其中6億元之發行利率為年息5.50%，4億元之發利率為年息5.75%，則1-30天期融資性商業本票之加權平均利率為</t>
  </si>
  <si>
    <r>
      <t xml:space="preserve">      (6億元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5.50%+4億元</t>
    </r>
    <r>
      <rPr>
        <sz val="12"/>
        <rFont val="Times New Roman"/>
        <family val="1"/>
      </rPr>
      <t>×</t>
    </r>
    <r>
      <rPr>
        <sz val="12"/>
        <rFont val="標楷體"/>
        <family val="4"/>
      </rPr>
      <t>5.75%)/10億元=5.60%。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</si>
</sst>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#,##0_ "/>
    <numFmt numFmtId="186" formatCode="#,##0_);[Red]\(#,##0\)"/>
    <numFmt numFmtId="187" formatCode="#,##0.00_ "/>
  </numFmts>
  <fonts count="4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u val="single"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right" vertical="center"/>
    </xf>
    <xf numFmtId="0" fontId="1" fillId="0" borderId="0" xfId="0" applyFont="1" applyFill="1" applyAlignment="1">
      <alignment/>
    </xf>
    <xf numFmtId="49" fontId="1" fillId="0" borderId="0" xfId="33" applyNumberFormat="1" applyFont="1">
      <alignment/>
      <protection/>
    </xf>
    <xf numFmtId="0" fontId="7" fillId="0" borderId="0" xfId="33" applyFont="1">
      <alignment/>
      <protection/>
    </xf>
    <xf numFmtId="0" fontId="7" fillId="0" borderId="0" xfId="0" applyFont="1" applyAlignment="1">
      <alignment/>
    </xf>
    <xf numFmtId="0" fontId="1" fillId="0" borderId="0" xfId="33" applyFont="1">
      <alignment/>
      <protection/>
    </xf>
    <xf numFmtId="49" fontId="1" fillId="0" borderId="0" xfId="33" applyNumberFormat="1" applyFont="1" applyAlignment="1">
      <alignment horizontal="right"/>
      <protection/>
    </xf>
    <xf numFmtId="187" fontId="7" fillId="0" borderId="14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15" xfId="0" applyFont="1" applyBorder="1" applyAlignment="1">
      <alignment horizontal="center" textRotation="255" wrapText="1"/>
    </xf>
    <xf numFmtId="0" fontId="7" fillId="0" borderId="16" xfId="0" applyFont="1" applyBorder="1" applyAlignment="1">
      <alignment horizontal="center" vertical="top" textRotation="255" wrapText="1"/>
    </xf>
    <xf numFmtId="0" fontId="7" fillId="0" borderId="17" xfId="0" applyFont="1" applyBorder="1" applyAlignment="1">
      <alignment horizontal="center" vertical="top" textRotation="255" wrapText="1"/>
    </xf>
    <xf numFmtId="0" fontId="7" fillId="0" borderId="15" xfId="0" applyFont="1" applyBorder="1" applyAlignment="1">
      <alignment horizontal="center" vertical="top" textRotation="255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textRotation="255" wrapText="1"/>
    </xf>
    <xf numFmtId="0" fontId="7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2</xdr:col>
      <xdr:colOff>523875</xdr:colOff>
      <xdr:row>2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9525"/>
          <a:ext cx="21812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核定機關：行政院主計總處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核定文號：主普管字第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1110400678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號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調查類別：一般統計調查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有效期間：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00390625" defaultRowHeight="16.5"/>
  <cols>
    <col min="1" max="1" width="10.625" style="2" customWidth="1"/>
    <col min="2" max="2" width="12.625" style="2" customWidth="1"/>
    <col min="3" max="3" width="7.00390625" style="2" customWidth="1"/>
    <col min="4" max="4" width="22.375" style="2" customWidth="1"/>
    <col min="5" max="5" width="23.125" style="2" customWidth="1"/>
    <col min="6" max="6" width="23.375" style="2" customWidth="1"/>
    <col min="7" max="7" width="23.875" style="2" customWidth="1"/>
    <col min="8" max="15" width="7.125" style="2" hidden="1" customWidth="1"/>
    <col min="16" max="47" width="9.00390625" style="2" customWidth="1"/>
    <col min="48" max="57" width="0" style="2" hidden="1" customWidth="1"/>
    <col min="58" max="16384" width="9.00390625" style="2" customWidth="1"/>
  </cols>
  <sheetData>
    <row r="1" spans="1:57" ht="24.75" customHeight="1">
      <c r="A1" s="26"/>
      <c r="B1" s="33" t="s">
        <v>27</v>
      </c>
      <c r="C1" s="33"/>
      <c r="D1" s="33"/>
      <c r="E1" s="33"/>
      <c r="F1" s="33"/>
      <c r="G1" s="33"/>
      <c r="H1" s="1"/>
      <c r="I1" s="1"/>
      <c r="AV1" s="21" t="str">
        <f>SUBSTITUTE(SUBSTITUTE(D2," ",""),"　","")</f>
        <v>民國年月</v>
      </c>
      <c r="AW1" s="21" t="str">
        <f>LEFT(AV1,FIND("月",AV1,1))</f>
        <v>民國年月</v>
      </c>
      <c r="AX1" s="22">
        <f>MID(AV1,FIND("民國",AV1,1)+2,FIND("年",AV1,1)-FIND("民國",AV1,1)-2)</f>
      </c>
      <c r="AY1" s="22">
        <f>MID(AV1,FIND("年",AV1,1)+1,FIND("月",AV1,1)-FIND("年",AV1,1)-1)</f>
      </c>
      <c r="AZ1" s="22" t="e">
        <f>(AX1+1911)&amp;RIGHT("0"&amp;AY1,2)</f>
        <v>#VALUE!</v>
      </c>
      <c r="BA1" s="21" t="s">
        <v>19</v>
      </c>
      <c r="BB1" s="23" t="s">
        <v>22</v>
      </c>
      <c r="BC1" s="21" t="s">
        <v>20</v>
      </c>
      <c r="BD1" s="22">
        <v>6</v>
      </c>
      <c r="BE1" s="21" t="s">
        <v>23</v>
      </c>
    </row>
    <row r="2" spans="4:7" ht="27.75" customHeight="1">
      <c r="D2" s="34" t="s">
        <v>24</v>
      </c>
      <c r="E2" s="34"/>
      <c r="F2" s="34"/>
      <c r="G2" s="34"/>
    </row>
    <row r="3" ht="16.5">
      <c r="G3" s="11" t="s">
        <v>28</v>
      </c>
    </row>
    <row r="4" spans="1:7" ht="26.25" customHeight="1">
      <c r="A4" s="3"/>
      <c r="B4" s="4" t="s">
        <v>9</v>
      </c>
      <c r="C4" s="31" t="s">
        <v>29</v>
      </c>
      <c r="D4" s="37" t="s">
        <v>30</v>
      </c>
      <c r="E4" s="39" t="s">
        <v>31</v>
      </c>
      <c r="F4" s="39" t="s">
        <v>25</v>
      </c>
      <c r="G4" s="39" t="s">
        <v>10</v>
      </c>
    </row>
    <row r="5" spans="1:7" ht="30" customHeight="1">
      <c r="A5" s="5" t="s">
        <v>11</v>
      </c>
      <c r="B5" s="6"/>
      <c r="C5" s="32"/>
      <c r="D5" s="38"/>
      <c r="E5" s="38"/>
      <c r="F5" s="38"/>
      <c r="G5" s="38"/>
    </row>
    <row r="6" spans="1:10" ht="25.5" customHeight="1">
      <c r="A6" s="35" t="s">
        <v>32</v>
      </c>
      <c r="B6" s="7" t="s">
        <v>12</v>
      </c>
      <c r="C6" s="8" t="s">
        <v>13</v>
      </c>
      <c r="D6" s="24"/>
      <c r="E6" s="24"/>
      <c r="F6" s="24"/>
      <c r="G6" s="24"/>
      <c r="H6" s="2" t="e">
        <f>INT(#REF!*100)/100-IF(INT(#REF!)&gt;=0,INT(#REF!/1000)*1000,IF(#REF!=-1000,1000,SIGN(#REF!)*(INT(#REF!/1000)+1)*1000))</f>
        <v>#REF!</v>
      </c>
      <c r="I6" s="2" t="e">
        <f>INT(#REF!*100)/100-IF(INT(#REF!)&gt;=0,INT(#REF!/1000)*1000,IF(#REF!=-1000,1000,SIGN(#REF!)*(INT(#REF!/1000)+1)*1000))</f>
        <v>#REF!</v>
      </c>
      <c r="J6" s="2" t="e">
        <f>INT(#REF!*100)/100-IF(INT(#REF!)&gt;=0,INT(#REF!/1000)*1000,IF(#REF!=-1000,1000,SIGN(#REF!)*(INT(#REF!/1000)+1)*1000))</f>
        <v>#REF!</v>
      </c>
    </row>
    <row r="7" spans="1:10" ht="28.5" customHeight="1">
      <c r="A7" s="36"/>
      <c r="B7" s="7" t="s">
        <v>14</v>
      </c>
      <c r="C7" s="8" t="s">
        <v>0</v>
      </c>
      <c r="D7" s="24"/>
      <c r="E7" s="24"/>
      <c r="F7" s="24"/>
      <c r="G7" s="24"/>
      <c r="H7" s="2" t="e">
        <f>INT(#REF!*100)/100-IF(INT(#REF!)&gt;=0,INT(#REF!/1000)*1000,IF(#REF!=-1000,1000,SIGN(#REF!)*(INT(#REF!/1000)+1)*1000))</f>
        <v>#REF!</v>
      </c>
      <c r="I7" s="2" t="e">
        <f>INT(#REF!*100)/100-IF(INT(#REF!)&gt;=0,INT(#REF!/1000)*1000,IF(#REF!=-1000,1000,SIGN(#REF!)*(INT(#REF!/1000)+1)*1000))</f>
        <v>#REF!</v>
      </c>
      <c r="J7" s="2" t="e">
        <f>INT(#REF!*100)/100-IF(INT(#REF!)&gt;=0,INT(#REF!/1000)*1000,IF(#REF!=-1000,1000,SIGN(#REF!)*(INT(#REF!/1000)+1)*1000))</f>
        <v>#REF!</v>
      </c>
    </row>
    <row r="8" spans="1:10" ht="27.75" customHeight="1">
      <c r="A8" s="36"/>
      <c r="B8" s="7" t="s">
        <v>15</v>
      </c>
      <c r="C8" s="8" t="s">
        <v>1</v>
      </c>
      <c r="D8" s="24"/>
      <c r="E8" s="24"/>
      <c r="F8" s="24"/>
      <c r="G8" s="24"/>
      <c r="H8" s="2" t="e">
        <f>INT(#REF!*100)/100-IF(INT(#REF!)&gt;=0,INT(#REF!/1000)*1000,IF(#REF!=-1000,1000,SIGN(#REF!)*(INT(#REF!/1000)+1)*1000))</f>
        <v>#REF!</v>
      </c>
      <c r="I8" s="2" t="e">
        <f>INT(#REF!*100)/100-IF(INT(#REF!)&gt;=0,INT(#REF!/1000)*1000,IF(#REF!=-1000,1000,SIGN(#REF!)*(INT(#REF!/1000)+1)*1000))</f>
        <v>#REF!</v>
      </c>
      <c r="J8" s="2" t="e">
        <f>INT(#REF!*100)/100-IF(INT(#REF!)&gt;=0,INT(#REF!/1000)*1000,IF(#REF!=-1000,1000,SIGN(#REF!)*(INT(#REF!/1000)+1)*1000))</f>
        <v>#REF!</v>
      </c>
    </row>
    <row r="9" spans="1:10" ht="28.5" customHeight="1">
      <c r="A9" s="36"/>
      <c r="B9" s="7" t="s">
        <v>16</v>
      </c>
      <c r="C9" s="8" t="s">
        <v>2</v>
      </c>
      <c r="D9" s="24"/>
      <c r="E9" s="24"/>
      <c r="F9" s="24"/>
      <c r="G9" s="24"/>
      <c r="H9" s="2" t="e">
        <f>INT(#REF!*100)/100-IF(INT(#REF!)&gt;=0,INT(#REF!/1000)*1000,IF(#REF!=-1000,1000,SIGN(#REF!)*(INT(#REF!/1000)+1)*1000))</f>
        <v>#REF!</v>
      </c>
      <c r="I9" s="2" t="e">
        <f>INT(#REF!*100)/100-IF(INT(#REF!)&gt;=0,INT(#REF!/1000)*1000,IF(#REF!=-1000,1000,SIGN(#REF!)*(INT(#REF!/1000)+1)*1000))</f>
        <v>#REF!</v>
      </c>
      <c r="J9" s="2" t="e">
        <f>INT(#REF!*100)/100-IF(INT(#REF!)&gt;=0,INT(#REF!/1000)*1000,IF(#REF!=-1000,1000,SIGN(#REF!)*(INT(#REF!/1000)+1)*1000))</f>
        <v>#REF!</v>
      </c>
    </row>
    <row r="10" spans="1:10" ht="25.5" customHeight="1">
      <c r="A10" s="27"/>
      <c r="B10" s="17" t="s">
        <v>33</v>
      </c>
      <c r="C10" s="8" t="s">
        <v>3</v>
      </c>
      <c r="D10" s="24"/>
      <c r="E10" s="24"/>
      <c r="F10" s="24"/>
      <c r="G10" s="24"/>
      <c r="H10" s="2" t="e">
        <f>INT(#REF!*100)/100-IF(INT(#REF!)&gt;=0,INT(#REF!/1000)*1000,IF(#REF!=-1000,1000,SIGN(#REF!)*(INT(#REF!/1000)+1)*1000))</f>
        <v>#REF!</v>
      </c>
      <c r="I10" s="2" t="e">
        <f>INT(#REF!*100)/100-IF(INT(#REF!)&gt;=0,INT(#REF!/1000)*1000,IF(#REF!=-1000,1000,SIGN(#REF!)*(INT(#REF!/1000)+1)*1000))</f>
        <v>#REF!</v>
      </c>
      <c r="J10" s="2" t="e">
        <f>INT(#REF!*100)/100-IF(INT(#REF!)&gt;=0,INT(#REF!/1000)*1000,IF(#REF!=-1000,1000,SIGN(#REF!)*(INT(#REF!/1000)+1)*1000))</f>
        <v>#REF!</v>
      </c>
    </row>
    <row r="11" spans="1:10" ht="27" customHeight="1">
      <c r="A11" s="28" t="s">
        <v>34</v>
      </c>
      <c r="B11" s="7" t="s">
        <v>12</v>
      </c>
      <c r="C11" s="8" t="s">
        <v>4</v>
      </c>
      <c r="D11" s="24"/>
      <c r="E11" s="24"/>
      <c r="F11" s="24"/>
      <c r="G11" s="24"/>
      <c r="H11" s="2" t="e">
        <f>INT(#REF!*100)/100-IF(INT(#REF!)&gt;=0,INT(#REF!/1000)*1000,IF(#REF!=-1000,1000,SIGN(#REF!)*(INT(#REF!/1000)+1)*1000))</f>
        <v>#REF!</v>
      </c>
      <c r="I11" s="2" t="e">
        <f>INT(#REF!*100)/100-IF(INT(#REF!)&gt;=0,INT(#REF!/1000)*1000,IF(#REF!=-1000,1000,SIGN(#REF!)*(INT(#REF!/1000)+1)*1000))</f>
        <v>#REF!</v>
      </c>
      <c r="J11" s="2" t="e">
        <f>INT(#REF!*100)/100-IF(INT(#REF!)&gt;=0,INT(#REF!/1000)*1000,IF(#REF!=-1000,1000,SIGN(#REF!)*(INT(#REF!/1000)+1)*1000))</f>
        <v>#REF!</v>
      </c>
    </row>
    <row r="12" spans="1:10" ht="27" customHeight="1">
      <c r="A12" s="29"/>
      <c r="B12" s="7" t="s">
        <v>14</v>
      </c>
      <c r="C12" s="8" t="s">
        <v>5</v>
      </c>
      <c r="D12" s="24"/>
      <c r="E12" s="24"/>
      <c r="F12" s="24"/>
      <c r="G12" s="24"/>
      <c r="H12" s="2" t="e">
        <f>INT(#REF!*100)/100-IF(INT(#REF!)&gt;=0,INT(#REF!/1000)*1000,IF(#REF!=-1000,1000,SIGN(#REF!)*(INT(#REF!/1000)+1)*1000))</f>
        <v>#REF!</v>
      </c>
      <c r="I12" s="2" t="e">
        <f>INT(#REF!*100)/100-IF(INT(#REF!)&gt;=0,INT(#REF!/1000)*1000,IF(#REF!=-1000,1000,SIGN(#REF!)*(INT(#REF!/1000)+1)*1000))</f>
        <v>#REF!</v>
      </c>
      <c r="J12" s="2" t="e">
        <f>INT(#REF!*100)/100-IF(INT(#REF!)&gt;=0,INT(#REF!/1000)*1000,IF(#REF!=-1000,1000,SIGN(#REF!)*(INT(#REF!/1000)+1)*1000))</f>
        <v>#REF!</v>
      </c>
    </row>
    <row r="13" spans="1:10" ht="27" customHeight="1">
      <c r="A13" s="29"/>
      <c r="B13" s="7" t="s">
        <v>15</v>
      </c>
      <c r="C13" s="8" t="s">
        <v>6</v>
      </c>
      <c r="D13" s="24"/>
      <c r="E13" s="24"/>
      <c r="F13" s="24"/>
      <c r="G13" s="24"/>
      <c r="H13" s="2" t="e">
        <f>INT(#REF!*100)/100-IF(INT(#REF!)&gt;=0,INT(#REF!/1000)*1000,IF(#REF!=-1000,1000,SIGN(#REF!)*(INT(#REF!/1000)+1)*1000))</f>
        <v>#REF!</v>
      </c>
      <c r="I13" s="2" t="e">
        <f>INT(#REF!*100)/100-IF(INT(#REF!)&gt;=0,INT(#REF!/1000)*1000,IF(#REF!=-1000,1000,SIGN(#REF!)*(INT(#REF!/1000)+1)*1000))</f>
        <v>#REF!</v>
      </c>
      <c r="J13" s="2" t="e">
        <f>INT(#REF!*100)/100-IF(INT(#REF!)&gt;=0,INT(#REF!/1000)*1000,IF(#REF!=-1000,1000,SIGN(#REF!)*(INT(#REF!/1000)+1)*1000))</f>
        <v>#REF!</v>
      </c>
    </row>
    <row r="14" spans="1:10" ht="27" customHeight="1">
      <c r="A14" s="29"/>
      <c r="B14" s="7" t="s">
        <v>16</v>
      </c>
      <c r="C14" s="8" t="s">
        <v>7</v>
      </c>
      <c r="D14" s="24"/>
      <c r="E14" s="24"/>
      <c r="F14" s="24"/>
      <c r="G14" s="24"/>
      <c r="H14" s="2" t="e">
        <f>INT(#REF!*100)/100-IF(INT(#REF!)&gt;=0,INT(#REF!/1000)*1000,IF(#REF!=-1000,1000,SIGN(#REF!)*(INT(#REF!/1000)+1)*1000))</f>
        <v>#REF!</v>
      </c>
      <c r="I14" s="2" t="e">
        <f>INT(#REF!*100)/100-IF(INT(#REF!)&gt;=0,INT(#REF!/1000)*1000,IF(#REF!=-1000,1000,SIGN(#REF!)*(INT(#REF!/1000)+1)*1000))</f>
        <v>#REF!</v>
      </c>
      <c r="J14" s="2" t="e">
        <f>INT(#REF!*100)/100-IF(INT(#REF!)&gt;=0,INT(#REF!/1000)*1000,IF(#REF!=-1000,1000,SIGN(#REF!)*(INT(#REF!/1000)+1)*1000))</f>
        <v>#REF!</v>
      </c>
    </row>
    <row r="15" spans="1:10" ht="27" customHeight="1">
      <c r="A15" s="30"/>
      <c r="B15" s="17" t="s">
        <v>33</v>
      </c>
      <c r="C15" s="8" t="s">
        <v>8</v>
      </c>
      <c r="D15" s="24"/>
      <c r="E15" s="24"/>
      <c r="F15" s="24"/>
      <c r="G15" s="24"/>
      <c r="H15" s="2" t="e">
        <f>INT(#REF!*100)/100-IF(INT(#REF!)&gt;=0,INT(#REF!/1000)*1000,IF(#REF!=-1000,1000,SIGN(#REF!)*(INT(#REF!/1000)+1)*1000))</f>
        <v>#REF!</v>
      </c>
      <c r="I15" s="2" t="e">
        <f>INT(#REF!*100)/100-IF(INT(#REF!)&gt;=0,INT(#REF!/1000)*1000,IF(#REF!=-1000,1000,SIGN(#REF!)*(INT(#REF!/1000)+1)*1000))</f>
        <v>#REF!</v>
      </c>
      <c r="J15" s="2" t="e">
        <f>INT(#REF!*100)/100-IF(INT(#REF!)&gt;=0,INT(#REF!/1000)*1000,IF(#REF!=-1000,1000,SIGN(#REF!)*(INT(#REF!/1000)+1)*1000))</f>
        <v>#REF!</v>
      </c>
    </row>
    <row r="16" spans="1:7" ht="15.75" customHeight="1">
      <c r="A16" s="13"/>
      <c r="B16" s="14"/>
      <c r="C16" s="15"/>
      <c r="D16" s="16"/>
      <c r="E16" s="16"/>
      <c r="F16" s="16"/>
      <c r="G16" s="16"/>
    </row>
    <row r="17" spans="1:9" s="10" customFormat="1" ht="16.5">
      <c r="A17" s="12" t="s">
        <v>35</v>
      </c>
      <c r="B17" s="9"/>
      <c r="C17" s="9"/>
      <c r="D17" s="9"/>
      <c r="E17" s="9"/>
      <c r="F17" s="9"/>
      <c r="G17" s="9"/>
      <c r="H17" s="9"/>
      <c r="I17" s="9"/>
    </row>
    <row r="18" spans="1:9" s="10" customFormat="1" ht="16.5">
      <c r="A18" s="2" t="s">
        <v>36</v>
      </c>
      <c r="B18" s="9"/>
      <c r="C18" s="9"/>
      <c r="D18" s="9"/>
      <c r="E18" s="9"/>
      <c r="F18" s="9"/>
      <c r="G18" s="9"/>
      <c r="H18" s="9"/>
      <c r="I18" s="9"/>
    </row>
    <row r="19" spans="1:9" s="10" customFormat="1" ht="16.5">
      <c r="A19" s="12" t="s">
        <v>37</v>
      </c>
      <c r="B19" s="9"/>
      <c r="C19" s="9"/>
      <c r="D19" s="9"/>
      <c r="E19" s="9"/>
      <c r="F19" s="9"/>
      <c r="G19" s="9"/>
      <c r="H19" s="9"/>
      <c r="I19" s="9"/>
    </row>
    <row r="20" spans="1:9" s="10" customFormat="1" ht="16.5">
      <c r="A20" s="12" t="s">
        <v>38</v>
      </c>
      <c r="B20" s="9"/>
      <c r="C20" s="9"/>
      <c r="D20" s="9"/>
      <c r="E20" s="9"/>
      <c r="F20" s="9"/>
      <c r="G20" s="9"/>
      <c r="H20" s="9"/>
      <c r="I20" s="9"/>
    </row>
    <row r="21" ht="16.5">
      <c r="A21" s="2" t="s">
        <v>26</v>
      </c>
    </row>
    <row r="22" ht="16.5">
      <c r="A22" s="25"/>
    </row>
    <row r="23" spans="2:5" ht="16.5">
      <c r="B23" s="2" t="s">
        <v>17</v>
      </c>
      <c r="D23" s="11" t="s">
        <v>18</v>
      </c>
      <c r="E23" s="11"/>
    </row>
    <row r="197" spans="1:2" ht="16.5" hidden="1">
      <c r="A197" s="18" t="str">
        <f>SUBSTITUTE(SUBSTITUTE($D$2," ",""),"　","")</f>
        <v>民國年月</v>
      </c>
      <c r="B197" s="18"/>
    </row>
    <row r="198" spans="1:2" ht="16.5" hidden="1">
      <c r="A198" s="18" t="str">
        <f>LEFT(A197,FIND("月",A197,1))</f>
        <v>民國年月</v>
      </c>
      <c r="B198" s="18"/>
    </row>
    <row r="199" spans="1:2" ht="16.5" hidden="1">
      <c r="A199" s="18">
        <f>MID(A197,FIND("民國",A197,1)+2,FIND("年",A197,1)-FIND("民國",A197,1)-2)</f>
      </c>
      <c r="B199" s="18"/>
    </row>
    <row r="200" spans="1:3" ht="16.5" hidden="1">
      <c r="A200" s="18">
        <f>MID(A197,FIND("年",A197,1)+1,FIND("月",A197,1)-FIND("年",A197,1)-1)</f>
      </c>
      <c r="B200" s="18"/>
      <c r="C200" s="2" t="e">
        <f>IF(AND(INT(A200)&lt;=12,INT(A200)&gt;=1),"","月份應為01~12")</f>
        <v>#VALUE!</v>
      </c>
    </row>
    <row r="201" spans="1:3" ht="16.5" hidden="1">
      <c r="A201" s="18" t="e">
        <f>(A199+1911)&amp;RIGHT("0"&amp;A200,2)</f>
        <v>#VALUE!</v>
      </c>
      <c r="B201" s="2" t="s">
        <v>19</v>
      </c>
      <c r="C201" s="2" t="e">
        <f>INT($A$201)</f>
        <v>#VALUE!</v>
      </c>
    </row>
    <row r="202" spans="1:2" ht="16.5" hidden="1">
      <c r="A202" s="19" t="s">
        <v>22</v>
      </c>
      <c r="B202" s="2" t="s">
        <v>20</v>
      </c>
    </row>
    <row r="203" spans="1:2" ht="16.5" hidden="1">
      <c r="A203" s="18">
        <v>1</v>
      </c>
      <c r="B203" s="20" t="s">
        <v>21</v>
      </c>
    </row>
  </sheetData>
  <sheetProtection/>
  <protectedRanges>
    <protectedRange sqref="B1:J1" name="範圍3"/>
    <protectedRange sqref="D6:K15" name="範圍1"/>
    <protectedRange sqref="E2:G2" name="範圍2"/>
  </protectedRanges>
  <mergeCells count="9">
    <mergeCell ref="A11:A15"/>
    <mergeCell ref="C4:C5"/>
    <mergeCell ref="B1:G1"/>
    <mergeCell ref="D2:G2"/>
    <mergeCell ref="A6:A9"/>
    <mergeCell ref="D4:D5"/>
    <mergeCell ref="E4:E5"/>
    <mergeCell ref="F4:F5"/>
    <mergeCell ref="G4:G5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096379</dc:creator>
  <cp:keywords/>
  <dc:description/>
  <cp:lastModifiedBy>黃信閔</cp:lastModifiedBy>
  <cp:lastPrinted>2017-09-22T06:49:55Z</cp:lastPrinted>
  <dcterms:created xsi:type="dcterms:W3CDTF">2003-09-24T02:33:05Z</dcterms:created>
  <dcterms:modified xsi:type="dcterms:W3CDTF">2023-01-07T06:41:45Z</dcterms:modified>
  <cp:category/>
  <cp:version/>
  <cp:contentType/>
  <cp:contentStatus/>
</cp:coreProperties>
</file>