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00" activeTab="0"/>
  </bookViews>
  <sheets>
    <sheet name="外幣可轉讓定期存單發行、償還及餘額統計表" sheetId="1" r:id="rId1"/>
  </sheets>
  <definedNames>
    <definedName name="_xlnm.Print_Area" localSheetId="0">'外幣可轉讓定期存單發行、償還及餘額統計表'!$A$1:$I$26</definedName>
  </definedNames>
  <calcPr fullCalcOnLoad="1"/>
</workbook>
</file>

<file path=xl/sharedStrings.xml><?xml version="1.0" encoding="utf-8"?>
<sst xmlns="http://schemas.openxmlformats.org/spreadsheetml/2006/main" count="49" uniqueCount="46">
  <si>
    <t>年月</t>
  </si>
  <si>
    <t>015</t>
  </si>
  <si>
    <t>編號</t>
  </si>
  <si>
    <t>版次</t>
  </si>
  <si>
    <t xml:space="preserve"> </t>
  </si>
  <si>
    <t>電腦代號</t>
  </si>
  <si>
    <t>檢核註記</t>
  </si>
  <si>
    <t>本   月   發   行</t>
  </si>
  <si>
    <t>002</t>
  </si>
  <si>
    <t>003</t>
  </si>
  <si>
    <t>004</t>
  </si>
  <si>
    <t>005</t>
  </si>
  <si>
    <t>合　　　　　　計</t>
  </si>
  <si>
    <t>999</t>
  </si>
  <si>
    <t>}</t>
  </si>
  <si>
    <t>主管：</t>
  </si>
  <si>
    <t>覆核：</t>
  </si>
  <si>
    <t>製表：</t>
  </si>
  <si>
    <t>電話：</t>
  </si>
  <si>
    <t>版次</t>
  </si>
  <si>
    <t>民國　　 　年　 　　月</t>
  </si>
  <si>
    <t>日圓</t>
  </si>
  <si>
    <t>人民幣</t>
  </si>
  <si>
    <t>歐元</t>
  </si>
  <si>
    <t>本月償還     (原幣金額)</t>
  </si>
  <si>
    <t>本月餘額     (原幣金額)</t>
  </si>
  <si>
    <t>美元</t>
  </si>
  <si>
    <t>001</t>
  </si>
  <si>
    <t xml:space="preserve">   例：美元可轉讓定期存單共發行10億元，其中｛</t>
  </si>
  <si>
    <t>金　　額    (原幣金額)</t>
  </si>
  <si>
    <t>註：1.本表「上月餘額(原幣金額)」欄金額應與上個月本表之「本月餘額(原幣金額)」欄金額相同。</t>
  </si>
  <si>
    <t>金額單位：千元</t>
  </si>
  <si>
    <t>央行經研處  104年12月</t>
  </si>
  <si>
    <r>
      <t xml:space="preserve"> 表15B.</t>
    </r>
    <r>
      <rPr>
        <u val="single"/>
        <sz val="16"/>
        <rFont val="標楷體"/>
        <family val="4"/>
      </rPr>
      <t xml:space="preserve">              </t>
    </r>
    <r>
      <rPr>
        <sz val="16"/>
        <rFont val="標楷體"/>
        <family val="4"/>
      </rPr>
      <t>外幣可轉讓定期存單發行、償還及餘額統計表</t>
    </r>
  </si>
  <si>
    <r>
      <t>幣別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＼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項目</t>
    </r>
  </si>
  <si>
    <r>
      <t>上月餘額</t>
    </r>
    <r>
      <rPr>
        <vertAlign val="superscript"/>
        <sz val="12"/>
        <rFont val="標楷體"/>
        <family val="4"/>
      </rPr>
      <t xml:space="preserve">1       </t>
    </r>
    <r>
      <rPr>
        <sz val="12"/>
        <rFont val="標楷體"/>
        <family val="4"/>
      </rPr>
      <t>(原幣金額)</t>
    </r>
  </si>
  <si>
    <r>
      <t>本月餘額     (折合新台幣)</t>
    </r>
    <r>
      <rPr>
        <vertAlign val="superscript"/>
        <sz val="12"/>
        <rFont val="標楷體"/>
        <family val="4"/>
      </rPr>
      <t>3</t>
    </r>
  </si>
  <si>
    <r>
      <t>利　率</t>
    </r>
    <r>
      <rPr>
        <vertAlign val="superscript"/>
        <sz val="12"/>
        <rFont val="標楷體"/>
        <family val="4"/>
      </rPr>
      <t xml:space="preserve">2 </t>
    </r>
    <r>
      <rPr>
        <sz val="12"/>
        <rFont val="標楷體"/>
        <family val="4"/>
      </rPr>
      <t>(%)</t>
    </r>
  </si>
  <si>
    <r>
      <t>其他</t>
    </r>
    <r>
      <rPr>
        <vertAlign val="superscript"/>
        <sz val="12"/>
        <rFont val="標楷體"/>
        <family val="4"/>
      </rPr>
      <t>4</t>
    </r>
  </si>
  <si>
    <r>
      <t xml:space="preserve">        </t>
    </r>
    <r>
      <rPr>
        <sz val="10"/>
        <rFont val="標楷體"/>
        <family val="4"/>
      </rPr>
      <t>2.各幣別之發行利率，係指在該幣別內，各種不同發行利率按其發行額為權數，求得之加權平均利率。</t>
    </r>
  </si>
  <si>
    <r>
      <t xml:space="preserve">   </t>
    </r>
    <r>
      <rPr>
        <sz val="10"/>
        <rFont val="標楷體"/>
        <family val="4"/>
      </rPr>
      <t>5億元之發行利率為13.25%</t>
    </r>
  </si>
  <si>
    <r>
      <t xml:space="preserve">   </t>
    </r>
    <r>
      <rPr>
        <sz val="10"/>
        <rFont val="標楷體"/>
        <family val="4"/>
      </rPr>
      <t>5億元之發行利率為13.50%</t>
    </r>
  </si>
  <si>
    <r>
      <t xml:space="preserve">              </t>
    </r>
    <r>
      <rPr>
        <sz val="10"/>
        <rFont val="標楷體"/>
        <family val="4"/>
      </rPr>
      <t>則美元之加權平均利率為 (5億元*13.25%+5億元*13.50%)/10億元 = 13.38%</t>
    </r>
  </si>
  <si>
    <r>
      <t xml:space="preserve">        3.</t>
    </r>
    <r>
      <rPr>
        <sz val="10"/>
        <rFont val="標楷體"/>
        <family val="4"/>
      </rPr>
      <t>本表之外幣可轉讓定期存單折合新台幣餘額合計數應與表3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「主要業務概況月報表</t>
    </r>
    <r>
      <rPr>
        <sz val="10"/>
        <rFont val="Times New Roman"/>
        <family val="1"/>
      </rPr>
      <t>(1)</t>
    </r>
    <r>
      <rPr>
        <sz val="10"/>
        <rFont val="標楷體"/>
        <family val="4"/>
      </rPr>
      <t>存款及結構型商品本金分類」</t>
    </r>
  </si>
  <si>
    <r>
      <t xml:space="preserve">            </t>
    </r>
    <r>
      <rPr>
        <sz val="10"/>
        <rFont val="標楷體"/>
        <family val="4"/>
      </rPr>
      <t>之外幣可轉讓定期存單之餘額合計數相同。</t>
    </r>
  </si>
  <si>
    <r>
      <t xml:space="preserve">        4.</t>
    </r>
    <r>
      <rPr>
        <sz val="10"/>
        <rFont val="標楷體"/>
        <family val="4"/>
      </rPr>
      <t>發行上述幣別以外之外幣可轉讓定期存單，應以各幣別餘額折合新台幣後之加總數填列於「本月餘額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折合新台幣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」欄。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</si>
</sst>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vertAlign val="superscript"/>
      <sz val="12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標楷體"/>
      <family val="4"/>
    </font>
    <font>
      <sz val="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33" applyFont="1" applyFill="1">
      <alignment/>
      <protection/>
    </xf>
    <xf numFmtId="49" fontId="2" fillId="0" borderId="0" xfId="33" applyNumberFormat="1" applyFont="1" applyFill="1" applyAlignment="1">
      <alignment horizontal="right"/>
      <protection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right" shrinkToFit="1"/>
      <protection locked="0"/>
    </xf>
    <xf numFmtId="177" fontId="6" fillId="0" borderId="11" xfId="0" applyNumberFormat="1" applyFont="1" applyFill="1" applyBorder="1" applyAlignment="1" applyProtection="1">
      <alignment horizontal="right" shrinkToFit="1"/>
      <protection locked="0"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1</xdr:col>
      <xdr:colOff>171450</xdr:colOff>
      <xdr:row>2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438150"/>
          <a:ext cx="14573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9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6.5"/>
  <cols>
    <col min="1" max="1" width="19.50390625" style="14" customWidth="1"/>
    <col min="2" max="2" width="6.50390625" style="14" customWidth="1"/>
    <col min="3" max="3" width="12.75390625" style="14" hidden="1" customWidth="1"/>
    <col min="4" max="4" width="14.625" style="14" customWidth="1"/>
    <col min="5" max="5" width="14.25390625" style="14" customWidth="1"/>
    <col min="6" max="6" width="13.125" style="14" customWidth="1"/>
    <col min="7" max="7" width="11.50390625" style="14" customWidth="1"/>
    <col min="8" max="8" width="12.50390625" style="14" customWidth="1"/>
    <col min="9" max="9" width="14.625" style="14" customWidth="1"/>
    <col min="10" max="10" width="9.00390625" style="14" customWidth="1"/>
    <col min="11" max="15" width="9.00390625" style="14" hidden="1" customWidth="1"/>
    <col min="16" max="16" width="9.00390625" style="14" customWidth="1"/>
    <col min="17" max="20" width="0" style="14" hidden="1" customWidth="1"/>
    <col min="21" max="52" width="9.00390625" style="14" customWidth="1"/>
    <col min="53" max="53" width="0" style="14" hidden="1" customWidth="1"/>
    <col min="54" max="63" width="9.00390625" style="14" hidden="1" customWidth="1"/>
    <col min="64" max="64" width="0" style="14" hidden="1" customWidth="1"/>
    <col min="65" max="16384" width="9.00390625" style="14" customWidth="1"/>
  </cols>
  <sheetData>
    <row r="1" spans="1:63" s="1" customFormat="1" ht="31.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BB1" s="2" t="str">
        <f>SUBSTITUTE(SUBSTITUTE(A2," ",""),"　","")</f>
        <v>民國年月</v>
      </c>
      <c r="BC1" s="2" t="str">
        <f>LEFT(BB1,FIND("月",BB1,1))</f>
        <v>民國年月</v>
      </c>
      <c r="BD1" s="3">
        <f>MID(BB1,FIND("民國",BB1,1)+2,FIND("年",BB1,1)-FIND("民國",BB1,1)-2)</f>
      </c>
      <c r="BE1" s="3">
        <f>MID(BB1,FIND("年",BB1,1)+1,FIND("月",BB1,1)-FIND("年",BB1,1)-1)</f>
      </c>
      <c r="BF1" s="3" t="e">
        <f>(BD1+1911)&amp;RIGHT("0"&amp;BE1,2)</f>
        <v>#VALUE!</v>
      </c>
      <c r="BG1" s="2" t="s">
        <v>0</v>
      </c>
      <c r="BH1" s="4" t="s">
        <v>1</v>
      </c>
      <c r="BI1" s="2" t="s">
        <v>2</v>
      </c>
      <c r="BJ1" s="3">
        <v>6</v>
      </c>
      <c r="BK1" s="2" t="s">
        <v>3</v>
      </c>
    </row>
    <row r="2" spans="1:9" s="1" customFormat="1" ht="24" customHeight="1">
      <c r="A2" s="38" t="s">
        <v>20</v>
      </c>
      <c r="B2" s="38"/>
      <c r="C2" s="38"/>
      <c r="D2" s="38"/>
      <c r="E2" s="38"/>
      <c r="F2" s="38"/>
      <c r="G2" s="38"/>
      <c r="H2" s="38"/>
      <c r="I2" s="38"/>
    </row>
    <row r="3" spans="3:9" s="1" customFormat="1" ht="18.75" customHeight="1">
      <c r="C3" s="1" t="s">
        <v>4</v>
      </c>
      <c r="D3" s="5"/>
      <c r="E3" s="5"/>
      <c r="F3" s="5"/>
      <c r="H3" s="6"/>
      <c r="I3" s="6" t="s">
        <v>31</v>
      </c>
    </row>
    <row r="4" spans="1:9" s="1" customFormat="1" ht="24.75" customHeight="1">
      <c r="A4" s="28" t="s">
        <v>34</v>
      </c>
      <c r="B4" s="30" t="s">
        <v>5</v>
      </c>
      <c r="C4" s="30" t="s">
        <v>6</v>
      </c>
      <c r="D4" s="30" t="s">
        <v>35</v>
      </c>
      <c r="E4" s="33" t="s">
        <v>7</v>
      </c>
      <c r="F4" s="34"/>
      <c r="G4" s="30" t="s">
        <v>24</v>
      </c>
      <c r="H4" s="30" t="s">
        <v>25</v>
      </c>
      <c r="I4" s="30" t="s">
        <v>36</v>
      </c>
    </row>
    <row r="5" spans="1:9" s="1" customFormat="1" ht="39.75" customHeight="1">
      <c r="A5" s="29"/>
      <c r="B5" s="31"/>
      <c r="C5" s="31"/>
      <c r="D5" s="32"/>
      <c r="E5" s="7" t="s">
        <v>37</v>
      </c>
      <c r="F5" s="8" t="s">
        <v>29</v>
      </c>
      <c r="G5" s="32"/>
      <c r="H5" s="31"/>
      <c r="I5" s="31"/>
    </row>
    <row r="6" spans="1:20" s="1" customFormat="1" ht="29.25" customHeight="1">
      <c r="A6" s="7" t="s">
        <v>26</v>
      </c>
      <c r="B6" s="9" t="s">
        <v>27</v>
      </c>
      <c r="C6" s="8">
        <f>IF(ISERROR(IF(H6=D6+F6-G6,"","與細項不符"))=FALSE,IF(H6=D6+F6-G6,"","與細項不符"),"請輸入整數")</f>
      </c>
      <c r="D6" s="10"/>
      <c r="E6" s="11"/>
      <c r="F6" s="10"/>
      <c r="G6" s="10"/>
      <c r="H6" s="10"/>
      <c r="I6" s="10"/>
      <c r="K6" s="1">
        <f aca="true" t="shared" si="0" ref="K6:K14">INT(D6)</f>
        <v>0</v>
      </c>
      <c r="L6" s="1">
        <f>INT(E6*100)/100-INT(E6/1000)*1000</f>
        <v>0</v>
      </c>
      <c r="M6" s="1">
        <f aca="true" t="shared" si="1" ref="M6:M14">INT(F6)</f>
        <v>0</v>
      </c>
      <c r="N6" s="1">
        <f aca="true" t="shared" si="2" ref="N6:N14">INT(G6)</f>
        <v>0</v>
      </c>
      <c r="O6" s="1">
        <f aca="true" t="shared" si="3" ref="O6:O14">INT(I6)</f>
        <v>0</v>
      </c>
      <c r="Q6" s="1">
        <f>IF(AND(-1000000000000&lt;D6,D6&lt;10000000000000),0,1)</f>
        <v>0</v>
      </c>
      <c r="R6" s="1">
        <f aca="true" t="shared" si="4" ref="R6:R14">IF(AND(-1000000000000&lt;F6,F6&lt;10000000000000),0,1)</f>
        <v>0</v>
      </c>
      <c r="S6" s="1">
        <f aca="true" t="shared" si="5" ref="S6:S14">IF(AND(-1000000000000&lt;G6,G6&lt;10000000000000),0,1)</f>
        <v>0</v>
      </c>
      <c r="T6" s="1">
        <f>IF(AND(-1000000000000&lt;I6,I6&lt;10000000000000),0,1)</f>
        <v>0</v>
      </c>
    </row>
    <row r="7" spans="1:20" s="1" customFormat="1" ht="29.25" customHeight="1">
      <c r="A7" s="7" t="s">
        <v>21</v>
      </c>
      <c r="B7" s="9" t="s">
        <v>8</v>
      </c>
      <c r="C7" s="8">
        <f aca="true" t="shared" si="6" ref="C7:C13">IF(ISERROR(IF(H7=D7+F7-G7,"","與細項不符"))=FALSE,IF(H7=D7+F7-G7,"","與細項不符"),"請輸入整數")</f>
      </c>
      <c r="D7" s="10"/>
      <c r="E7" s="11"/>
      <c r="F7" s="10"/>
      <c r="G7" s="10"/>
      <c r="H7" s="10"/>
      <c r="I7" s="10"/>
      <c r="K7" s="1">
        <f t="shared" si="0"/>
        <v>0</v>
      </c>
      <c r="L7" s="1">
        <f aca="true" t="shared" si="7" ref="L7:L14">INT(E7*100)/100-INT(E7/1000)*1000</f>
        <v>0</v>
      </c>
      <c r="M7" s="1">
        <f t="shared" si="1"/>
        <v>0</v>
      </c>
      <c r="N7" s="1">
        <f t="shared" si="2"/>
        <v>0</v>
      </c>
      <c r="O7" s="1">
        <f t="shared" si="3"/>
        <v>0</v>
      </c>
      <c r="Q7" s="1">
        <f aca="true" t="shared" si="8" ref="Q7:Q14">IF(AND(-1000000000000&lt;D7,D7&lt;10000000000000),0,1)</f>
        <v>0</v>
      </c>
      <c r="R7" s="1">
        <f t="shared" si="4"/>
        <v>0</v>
      </c>
      <c r="S7" s="1">
        <f t="shared" si="5"/>
        <v>0</v>
      </c>
      <c r="T7" s="1">
        <f aca="true" t="shared" si="9" ref="T7:T14">IF(AND(-1000000000000&lt;I7,I7&lt;10000000000000),0,1)</f>
        <v>0</v>
      </c>
    </row>
    <row r="8" spans="1:20" s="1" customFormat="1" ht="29.25" customHeight="1">
      <c r="A8" s="7" t="s">
        <v>23</v>
      </c>
      <c r="B8" s="9" t="s">
        <v>9</v>
      </c>
      <c r="C8" s="8">
        <f t="shared" si="6"/>
      </c>
      <c r="D8" s="10"/>
      <c r="E8" s="11"/>
      <c r="F8" s="10"/>
      <c r="G8" s="10"/>
      <c r="H8" s="10"/>
      <c r="I8" s="10"/>
      <c r="K8" s="1">
        <f t="shared" si="0"/>
        <v>0</v>
      </c>
      <c r="L8" s="1">
        <f t="shared" si="7"/>
        <v>0</v>
      </c>
      <c r="M8" s="1">
        <f t="shared" si="1"/>
        <v>0</v>
      </c>
      <c r="N8" s="1">
        <f t="shared" si="2"/>
        <v>0</v>
      </c>
      <c r="O8" s="1">
        <f t="shared" si="3"/>
        <v>0</v>
      </c>
      <c r="Q8" s="1">
        <f t="shared" si="8"/>
        <v>0</v>
      </c>
      <c r="R8" s="1">
        <f t="shared" si="4"/>
        <v>0</v>
      </c>
      <c r="S8" s="1">
        <f t="shared" si="5"/>
        <v>0</v>
      </c>
      <c r="T8" s="1">
        <f t="shared" si="9"/>
        <v>0</v>
      </c>
    </row>
    <row r="9" spans="1:20" s="1" customFormat="1" ht="29.25" customHeight="1">
      <c r="A9" s="7" t="s">
        <v>22</v>
      </c>
      <c r="B9" s="9" t="s">
        <v>10</v>
      </c>
      <c r="C9" s="8">
        <f t="shared" si="6"/>
      </c>
      <c r="D9" s="10"/>
      <c r="E9" s="11"/>
      <c r="F9" s="10"/>
      <c r="G9" s="10"/>
      <c r="H9" s="10"/>
      <c r="I9" s="10"/>
      <c r="K9" s="1">
        <f t="shared" si="0"/>
        <v>0</v>
      </c>
      <c r="L9" s="1">
        <f t="shared" si="7"/>
        <v>0</v>
      </c>
      <c r="M9" s="1">
        <f t="shared" si="1"/>
        <v>0</v>
      </c>
      <c r="N9" s="1">
        <f t="shared" si="2"/>
        <v>0</v>
      </c>
      <c r="O9" s="1">
        <f t="shared" si="3"/>
        <v>0</v>
      </c>
      <c r="Q9" s="1">
        <f t="shared" si="8"/>
        <v>0</v>
      </c>
      <c r="R9" s="1">
        <f t="shared" si="4"/>
        <v>0</v>
      </c>
      <c r="S9" s="1">
        <f t="shared" si="5"/>
        <v>0</v>
      </c>
      <c r="T9" s="1">
        <f t="shared" si="9"/>
        <v>0</v>
      </c>
    </row>
    <row r="10" spans="1:20" s="1" customFormat="1" ht="29.25" customHeight="1">
      <c r="A10" s="7" t="s">
        <v>38</v>
      </c>
      <c r="B10" s="9" t="s">
        <v>11</v>
      </c>
      <c r="C10" s="8">
        <f t="shared" si="6"/>
      </c>
      <c r="D10" s="12"/>
      <c r="E10" s="12"/>
      <c r="F10" s="12"/>
      <c r="G10" s="12"/>
      <c r="H10" s="12"/>
      <c r="I10" s="10"/>
      <c r="K10" s="1">
        <f t="shared" si="0"/>
        <v>0</v>
      </c>
      <c r="L10" s="1">
        <f t="shared" si="7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Q10" s="1">
        <f t="shared" si="8"/>
        <v>0</v>
      </c>
      <c r="R10" s="1">
        <f t="shared" si="4"/>
        <v>0</v>
      </c>
      <c r="S10" s="1">
        <f t="shared" si="5"/>
        <v>0</v>
      </c>
      <c r="T10" s="1">
        <f t="shared" si="9"/>
        <v>0</v>
      </c>
    </row>
    <row r="11" spans="1:20" s="1" customFormat="1" ht="29.25" customHeight="1">
      <c r="A11" s="13"/>
      <c r="B11" s="9"/>
      <c r="C11" s="8">
        <f t="shared" si="6"/>
      </c>
      <c r="D11" s="10"/>
      <c r="E11" s="11"/>
      <c r="F11" s="10"/>
      <c r="G11" s="10"/>
      <c r="H11" s="10"/>
      <c r="I11" s="10"/>
      <c r="K11" s="1">
        <f t="shared" si="0"/>
        <v>0</v>
      </c>
      <c r="L11" s="1">
        <f t="shared" si="7"/>
        <v>0</v>
      </c>
      <c r="M11" s="1">
        <f t="shared" si="1"/>
        <v>0</v>
      </c>
      <c r="N11" s="1">
        <f t="shared" si="2"/>
        <v>0</v>
      </c>
      <c r="O11" s="1">
        <f t="shared" si="3"/>
        <v>0</v>
      </c>
      <c r="Q11" s="1">
        <f t="shared" si="8"/>
        <v>0</v>
      </c>
      <c r="R11" s="1">
        <f t="shared" si="4"/>
        <v>0</v>
      </c>
      <c r="S11" s="1">
        <f t="shared" si="5"/>
        <v>0</v>
      </c>
      <c r="T11" s="1">
        <f t="shared" si="9"/>
        <v>0</v>
      </c>
    </row>
    <row r="12" spans="1:20" s="1" customFormat="1" ht="29.25" customHeight="1">
      <c r="A12" s="13"/>
      <c r="B12" s="9"/>
      <c r="C12" s="8">
        <f t="shared" si="6"/>
      </c>
      <c r="D12" s="10"/>
      <c r="E12" s="11"/>
      <c r="F12" s="10"/>
      <c r="G12" s="10"/>
      <c r="H12" s="10"/>
      <c r="I12" s="10"/>
      <c r="K12" s="1">
        <f t="shared" si="0"/>
        <v>0</v>
      </c>
      <c r="L12" s="1">
        <f t="shared" si="7"/>
        <v>0</v>
      </c>
      <c r="M12" s="1">
        <f t="shared" si="1"/>
        <v>0</v>
      </c>
      <c r="N12" s="1">
        <f t="shared" si="2"/>
        <v>0</v>
      </c>
      <c r="O12" s="1">
        <f t="shared" si="3"/>
        <v>0</v>
      </c>
      <c r="Q12" s="1">
        <f t="shared" si="8"/>
        <v>0</v>
      </c>
      <c r="R12" s="1">
        <f t="shared" si="4"/>
        <v>0</v>
      </c>
      <c r="S12" s="1">
        <f t="shared" si="5"/>
        <v>0</v>
      </c>
      <c r="T12" s="1">
        <f t="shared" si="9"/>
        <v>0</v>
      </c>
    </row>
    <row r="13" spans="1:20" s="1" customFormat="1" ht="29.25" customHeight="1">
      <c r="A13" s="13"/>
      <c r="B13" s="9"/>
      <c r="C13" s="8">
        <f t="shared" si="6"/>
      </c>
      <c r="D13" s="10"/>
      <c r="E13" s="11"/>
      <c r="F13" s="10"/>
      <c r="G13" s="10"/>
      <c r="H13" s="10"/>
      <c r="I13" s="10"/>
      <c r="K13" s="1">
        <f t="shared" si="0"/>
        <v>0</v>
      </c>
      <c r="L13" s="1">
        <f t="shared" si="7"/>
        <v>0</v>
      </c>
      <c r="M13" s="1">
        <f t="shared" si="1"/>
        <v>0</v>
      </c>
      <c r="N13" s="1">
        <f t="shared" si="2"/>
        <v>0</v>
      </c>
      <c r="O13" s="1">
        <f t="shared" si="3"/>
        <v>0</v>
      </c>
      <c r="Q13" s="1">
        <f t="shared" si="8"/>
        <v>0</v>
      </c>
      <c r="R13" s="1">
        <f t="shared" si="4"/>
        <v>0</v>
      </c>
      <c r="S13" s="1">
        <f t="shared" si="5"/>
        <v>0</v>
      </c>
      <c r="T13" s="1">
        <f t="shared" si="9"/>
        <v>0</v>
      </c>
    </row>
    <row r="14" spans="1:20" s="1" customFormat="1" ht="29.25" customHeight="1">
      <c r="A14" s="7" t="s">
        <v>12</v>
      </c>
      <c r="B14" s="9" t="s">
        <v>13</v>
      </c>
      <c r="C14" s="8"/>
      <c r="D14" s="12"/>
      <c r="E14" s="12"/>
      <c r="F14" s="12"/>
      <c r="G14" s="12"/>
      <c r="H14" s="12"/>
      <c r="I14" s="10"/>
      <c r="K14" s="1">
        <f t="shared" si="0"/>
        <v>0</v>
      </c>
      <c r="L14" s="1">
        <f t="shared" si="7"/>
        <v>0</v>
      </c>
      <c r="M14" s="1">
        <f t="shared" si="1"/>
        <v>0</v>
      </c>
      <c r="N14" s="1">
        <f t="shared" si="2"/>
        <v>0</v>
      </c>
      <c r="O14" s="1">
        <f t="shared" si="3"/>
        <v>0</v>
      </c>
      <c r="Q14" s="1">
        <f t="shared" si="8"/>
        <v>0</v>
      </c>
      <c r="R14" s="1">
        <f t="shared" si="4"/>
        <v>0</v>
      </c>
      <c r="S14" s="1">
        <f t="shared" si="5"/>
        <v>0</v>
      </c>
      <c r="T14" s="1">
        <f t="shared" si="9"/>
        <v>0</v>
      </c>
    </row>
    <row r="15" spans="8:9" ht="16.5">
      <c r="H15" s="15"/>
      <c r="I15" s="15" t="s">
        <v>32</v>
      </c>
    </row>
    <row r="16" spans="1:7" ht="16.5">
      <c r="A16" s="16" t="s">
        <v>30</v>
      </c>
      <c r="B16" s="16"/>
      <c r="C16" s="16"/>
      <c r="D16" s="16"/>
      <c r="E16" s="17"/>
      <c r="F16" s="17"/>
      <c r="G16" s="17"/>
    </row>
    <row r="17" spans="1:9" ht="16.5">
      <c r="A17" s="18" t="s">
        <v>39</v>
      </c>
      <c r="B17" s="16"/>
      <c r="C17" s="16"/>
      <c r="D17" s="16"/>
      <c r="E17" s="16"/>
      <c r="F17" s="16"/>
      <c r="G17" s="16"/>
      <c r="H17" s="16"/>
      <c r="I17" s="16"/>
    </row>
    <row r="18" spans="1:9" ht="16.5">
      <c r="A18" s="39" t="s">
        <v>28</v>
      </c>
      <c r="B18" s="39"/>
      <c r="C18" s="39"/>
      <c r="D18" s="39"/>
      <c r="E18" s="39"/>
      <c r="F18" s="18" t="s">
        <v>40</v>
      </c>
      <c r="H18" s="35" t="s">
        <v>14</v>
      </c>
      <c r="I18" s="35"/>
    </row>
    <row r="19" spans="1:10" ht="16.5">
      <c r="A19" s="39"/>
      <c r="B19" s="39"/>
      <c r="C19" s="39"/>
      <c r="D19" s="39"/>
      <c r="E19" s="39"/>
      <c r="F19" s="18" t="s">
        <v>41</v>
      </c>
      <c r="H19" s="36"/>
      <c r="I19" s="36"/>
      <c r="J19" s="20"/>
    </row>
    <row r="20" spans="1:6" ht="16.5">
      <c r="A20" s="20" t="s">
        <v>42</v>
      </c>
      <c r="B20" s="16"/>
      <c r="C20" s="16"/>
      <c r="D20" s="16"/>
      <c r="E20" s="19"/>
      <c r="F20" s="21"/>
    </row>
    <row r="21" spans="1:9" s="22" customFormat="1" ht="14.25">
      <c r="A21" s="18" t="s">
        <v>43</v>
      </c>
      <c r="B21" s="18"/>
      <c r="C21" s="18"/>
      <c r="D21" s="18"/>
      <c r="E21" s="18"/>
      <c r="F21" s="18"/>
      <c r="G21" s="18"/>
      <c r="H21" s="18"/>
      <c r="I21" s="18"/>
    </row>
    <row r="22" spans="1:9" s="22" customFormat="1" ht="14.25">
      <c r="A22" s="18" t="s">
        <v>44</v>
      </c>
      <c r="B22" s="18"/>
      <c r="C22" s="18"/>
      <c r="D22" s="18"/>
      <c r="E22" s="18"/>
      <c r="F22" s="18"/>
      <c r="G22" s="18"/>
      <c r="H22" s="18"/>
      <c r="I22" s="18"/>
    </row>
    <row r="23" spans="1:9" s="22" customFormat="1" ht="14.25">
      <c r="A23" s="18" t="s">
        <v>45</v>
      </c>
      <c r="B23" s="18"/>
      <c r="C23" s="18"/>
      <c r="D23" s="18"/>
      <c r="E23" s="18"/>
      <c r="F23" s="18"/>
      <c r="G23" s="18"/>
      <c r="H23" s="18"/>
      <c r="I23" s="18"/>
    </row>
    <row r="24" spans="1:9" s="22" customFormat="1" ht="12.75">
      <c r="A24" s="18"/>
      <c r="B24" s="18"/>
      <c r="C24" s="18"/>
      <c r="D24" s="18"/>
      <c r="E24" s="18"/>
      <c r="F24" s="18"/>
      <c r="G24" s="18"/>
      <c r="H24" s="18"/>
      <c r="I24" s="18"/>
    </row>
    <row r="25" spans="1:7" ht="16.5">
      <c r="A25" s="23" t="s">
        <v>15</v>
      </c>
      <c r="E25" s="24" t="s">
        <v>16</v>
      </c>
      <c r="F25" s="23"/>
      <c r="G25" s="23" t="s">
        <v>17</v>
      </c>
    </row>
    <row r="26" spans="6:7" ht="16.5">
      <c r="F26" s="23"/>
      <c r="G26" s="23" t="s">
        <v>18</v>
      </c>
    </row>
    <row r="29" ht="16.5">
      <c r="A29" s="17"/>
    </row>
    <row r="191" ht="16.5" hidden="1"/>
    <row r="192" ht="16.5" hidden="1"/>
    <row r="193" spans="1:2" ht="16.5" hidden="1">
      <c r="A193" s="25" t="str">
        <f>SUBSTITUTE(SUBSTITUTE($A$2," ",""),"　","")</f>
        <v>民國年月</v>
      </c>
      <c r="B193" s="25"/>
    </row>
    <row r="194" spans="1:2" ht="16.5" hidden="1">
      <c r="A194" s="25" t="str">
        <f>LEFT(A193,FIND("月",A193,1))</f>
        <v>民國年月</v>
      </c>
      <c r="B194" s="25"/>
    </row>
    <row r="195" spans="1:2" ht="16.5" hidden="1">
      <c r="A195" s="25">
        <f>MID(A193,FIND("民國",A193,1)+2,FIND("年",A193,1)-FIND("民國",A193,1)-2)</f>
      </c>
      <c r="B195" s="25"/>
    </row>
    <row r="196" spans="1:3" ht="16.5" hidden="1">
      <c r="A196" s="25">
        <f>MID(A193,FIND("年",A193,1)+1,FIND("月",A193,1)-FIND("年",A193,1)-1)</f>
      </c>
      <c r="B196" s="25"/>
      <c r="C196" s="14" t="e">
        <f>IF(AND(INT(A196)&lt;=12,INT(A196)&gt;=1),"","月份應為01~12")</f>
        <v>#VALUE!</v>
      </c>
    </row>
    <row r="197" spans="1:3" ht="16.5" hidden="1">
      <c r="A197" s="25" t="e">
        <f>(A195+1911)&amp;RIGHT("0"&amp;A196,2)</f>
        <v>#VALUE!</v>
      </c>
      <c r="B197" s="14" t="s">
        <v>0</v>
      </c>
      <c r="C197" s="14" t="e">
        <f>INT($A$197)</f>
        <v>#VALUE!</v>
      </c>
    </row>
    <row r="198" spans="1:2" ht="16.5">
      <c r="A198" s="26" t="s">
        <v>1</v>
      </c>
      <c r="B198" s="14" t="s">
        <v>2</v>
      </c>
    </row>
    <row r="199" spans="1:2" ht="16.5">
      <c r="A199" s="25">
        <v>3</v>
      </c>
      <c r="B199" s="27" t="s">
        <v>19</v>
      </c>
    </row>
  </sheetData>
  <sheetProtection/>
  <protectedRanges>
    <protectedRange sqref="A1 C1:I1" name="範圍3"/>
    <protectedRange sqref="A2 E2:F2" name="範圍2"/>
    <protectedRange sqref="D6:I14" name="範圍1"/>
  </protectedRanges>
  <mergeCells count="13">
    <mergeCell ref="H4:H5"/>
    <mergeCell ref="H18:H19"/>
    <mergeCell ref="A1:I1"/>
    <mergeCell ref="A2:I2"/>
    <mergeCell ref="I4:I5"/>
    <mergeCell ref="A18:E19"/>
    <mergeCell ref="I18:I19"/>
    <mergeCell ref="A4:A5"/>
    <mergeCell ref="B4:B5"/>
    <mergeCell ref="C4:C5"/>
    <mergeCell ref="D4:D5"/>
    <mergeCell ref="E4:F4"/>
    <mergeCell ref="G4:G5"/>
  </mergeCells>
  <printOptions/>
  <pageMargins left="0.75" right="0.17" top="1" bottom="1" header="0.5" footer="0.5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</dc:creator>
  <cp:keywords/>
  <dc:description/>
  <cp:lastModifiedBy>黃信閔</cp:lastModifiedBy>
  <cp:lastPrinted>2015-08-04T03:01:13Z</cp:lastPrinted>
  <dcterms:created xsi:type="dcterms:W3CDTF">2012-04-26T06:19:59Z</dcterms:created>
  <dcterms:modified xsi:type="dcterms:W3CDTF">2023-01-07T06:49:04Z</dcterms:modified>
  <cp:category/>
  <cp:version/>
  <cp:contentType/>
  <cp:contentStatus/>
</cp:coreProperties>
</file>