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9465" windowHeight="4170" firstSheet="2" activeTab="2"/>
  </bookViews>
  <sheets>
    <sheet name="資料下載-KI-Chart" sheetId="1" state="hidden" r:id="rId1"/>
    <sheet name="資料" sheetId="2" state="hidden" r:id="rId2"/>
    <sheet name="_XI" sheetId="3" r:id="rId3"/>
    <sheet name="複製" sheetId="4" state="hidden" r:id="rId4"/>
    <sheet name="P.1" sheetId="5" state="hidden" r:id="rId5"/>
    <sheet name="P.3" sheetId="6" state="hidden" r:id="rId6"/>
    <sheet name="P.7" sheetId="7" state="hidden" r:id="rId7"/>
    <sheet name="P.13" sheetId="8" state="hidden" r:id="rId8"/>
  </sheets>
  <definedNames>
    <definedName name="M1B貨幣乘數" localSheetId="1">OFFSET('資料'!$G$245,0,0,COUNTA('資料'!$G$245:$G$2007))</definedName>
    <definedName name="M2年增率" localSheetId="1">OFFSET('資料'!$E$245,0,0,COUNTA('資料'!$E$245:$E$2007))</definedName>
    <definedName name="M2貨幣乘數" localSheetId="1">OFFSET('資料'!$H$245,0,0,COUNTA('資料'!$H$245:$H$2007))</definedName>
    <definedName name="_xlnm.Print_Area" localSheetId="2">'_XI'!$A$1:$L$101</definedName>
    <definedName name="_xlnm.Print_Area" localSheetId="1">'資料'!$A$1:$M$235</definedName>
    <definedName name="_xlnm.Print_Titles" localSheetId="1">'資料'!$A:$L,'資料'!$1:$4</definedName>
    <definedName name="日期" localSheetId="1">OFFSET('資料'!$A$245,0,0,COUNTA('資料'!$A$245:$A$2007))</definedName>
    <definedName name="存款年增率" localSheetId="1">OFFSET('資料'!$I$245,0,0,COUNTA('資料'!$I$245:$I$2007))</definedName>
    <definedName name="放款投資年增率" localSheetId="1">OFFSET('資料'!$J$245,0,0,COUNTA('資料'!$J$245:$J$2007))</definedName>
    <definedName name="商業本票利率" localSheetId="1">OFFSET('資料'!$L$245,0,0,COUNTA('資料'!$L$245:$L$2007))</definedName>
    <definedName name="基準利率" localSheetId="1">OFFSET('資料'!$M$245,0,0,COUNTA('資料'!$M$245:$M$2007))</definedName>
    <definedName name="準備貨幣年增率" localSheetId="1">OFFSET('資料'!$F$245,0,0,COUNTA('資料'!$F$245:$F$2007))</definedName>
    <definedName name="隔拆利率" localSheetId="1">OFFSET('資料'!$K$245,0,0,COUNTA('資料'!$K$245:$K$2007))</definedName>
  </definedNames>
  <calcPr fullCalcOnLoad="1"/>
</workbook>
</file>

<file path=xl/comments2.xml><?xml version="1.0" encoding="utf-8"?>
<comments xmlns="http://schemas.openxmlformats.org/spreadsheetml/2006/main">
  <authors>
    <author>金融統計科</author>
    <author>wlichuan</author>
    <author> </author>
  </authors>
  <commentList>
    <comment ref="F3" authorId="0">
      <text>
        <r>
          <rPr>
            <sz val="9"/>
            <color indexed="10"/>
            <rFont val="新細明體"/>
            <family val="1"/>
          </rPr>
          <t>當該月央行有調整存款準備率</t>
        </r>
        <r>
          <rPr>
            <sz val="9"/>
            <rFont val="新細明體"/>
            <family val="1"/>
          </rPr>
          <t>時，為使基礎一致，資料會有異動，故需重新貼上自８４年起之數列資料，若無調整準備率，則可參月報</t>
        </r>
        <r>
          <rPr>
            <sz val="9"/>
            <rFont val="Bookman Old Style"/>
            <family val="1"/>
          </rPr>
          <t>P1(3)</t>
        </r>
      </text>
    </comment>
    <comment ref="J3" authorId="1">
      <text>
        <r>
          <rPr>
            <sz val="10"/>
            <rFont val="Times New Roman"/>
            <family val="1"/>
          </rPr>
          <t>92.1.22</t>
        </r>
        <r>
          <rPr>
            <sz val="10"/>
            <rFont val="新細明體"/>
            <family val="1"/>
          </rPr>
          <t xml:space="preserve">修正
</t>
        </r>
        <r>
          <rPr>
            <sz val="10"/>
            <color indexed="10"/>
            <rFont val="Times New Roman"/>
            <family val="1"/>
          </rPr>
          <t>86.01~91.10</t>
        </r>
        <r>
          <rPr>
            <sz val="10"/>
            <color indexed="10"/>
            <rFont val="新細明體"/>
            <family val="1"/>
          </rPr>
          <t>農會放款</t>
        </r>
        <r>
          <rPr>
            <sz val="10"/>
            <rFont val="新細明體"/>
            <family val="1"/>
          </rPr>
          <t>及</t>
        </r>
        <r>
          <rPr>
            <sz val="10"/>
            <color indexed="12"/>
            <rFont val="Times New Roman"/>
            <family val="1"/>
          </rPr>
          <t>90.12~91.11</t>
        </r>
        <r>
          <rPr>
            <sz val="10"/>
            <color indexed="12"/>
            <rFont val="新細明體"/>
            <family val="1"/>
          </rPr>
          <t>投資</t>
        </r>
      </text>
    </comment>
    <comment ref="J89" authorId="1">
      <text>
        <r>
          <rPr>
            <sz val="9"/>
            <rFont val="Times New Roman"/>
            <family val="1"/>
          </rPr>
          <t>92.6.20</t>
        </r>
        <r>
          <rPr>
            <sz val="9"/>
            <rFont val="新細明體"/>
            <family val="1"/>
          </rPr>
          <t>本國遠東修正放款</t>
        </r>
        <r>
          <rPr>
            <sz val="9"/>
            <rFont val="Times New Roman"/>
            <family val="1"/>
          </rPr>
          <t>91.01~92.02</t>
        </r>
      </text>
    </comment>
    <comment ref="D103" authorId="1">
      <text>
        <r>
          <rPr>
            <b/>
            <sz val="9"/>
            <rFont val="Times New Roman"/>
            <family val="1"/>
          </rPr>
          <t xml:space="preserve">92.9.23
</t>
        </r>
        <r>
          <rPr>
            <b/>
            <sz val="9"/>
            <rFont val="新細明體"/>
            <family val="1"/>
          </rPr>
          <t>修正</t>
        </r>
        <r>
          <rPr>
            <b/>
            <sz val="9"/>
            <rFont val="Times New Roman"/>
            <family val="1"/>
          </rPr>
          <t>9203-9207 M2</t>
        </r>
        <r>
          <rPr>
            <b/>
            <sz val="9"/>
            <rFont val="新細明體"/>
            <family val="1"/>
          </rPr>
          <t>日平均</t>
        </r>
      </text>
    </comment>
    <comment ref="I106" authorId="1">
      <text>
        <r>
          <rPr>
            <sz val="11"/>
            <rFont val="Century Gothic"/>
            <family val="2"/>
          </rPr>
          <t>94.1.24</t>
        </r>
        <r>
          <rPr>
            <sz val="11"/>
            <rFont val="華康仿宋體W6"/>
            <family val="3"/>
          </rPr>
          <t>修正彙總公式：郵匯局金機存款→對金機負債，自</t>
        </r>
        <r>
          <rPr>
            <sz val="11"/>
            <rFont val="Century Gothic"/>
            <family val="2"/>
          </rPr>
          <t>9206</t>
        </r>
        <r>
          <rPr>
            <sz val="11"/>
            <rFont val="華康仿宋體W6"/>
            <family val="3"/>
          </rPr>
          <t>有此項資料</t>
        </r>
        <r>
          <rPr>
            <sz val="9"/>
            <rFont val="新細明體"/>
            <family val="1"/>
          </rPr>
          <t xml:space="preserve">
</t>
        </r>
      </text>
    </comment>
    <comment ref="J29" authorId="1">
      <text>
        <r>
          <rPr>
            <sz val="11"/>
            <rFont val="Century Gothic"/>
            <family val="2"/>
          </rPr>
          <t>94.1.24</t>
        </r>
        <r>
          <rPr>
            <sz val="11"/>
            <rFont val="華康仿宋體W6"/>
            <family val="3"/>
          </rPr>
          <t>修正信用卡循環信用餘額：由應收→放款，自</t>
        </r>
        <r>
          <rPr>
            <sz val="11"/>
            <rFont val="Century Gothic"/>
            <family val="2"/>
          </rPr>
          <t>8601</t>
        </r>
        <r>
          <rPr>
            <sz val="11"/>
            <rFont val="華康仿宋體W6"/>
            <family val="3"/>
          </rPr>
          <t>起調</t>
        </r>
        <r>
          <rPr>
            <sz val="9"/>
            <rFont val="新細明體"/>
            <family val="1"/>
          </rPr>
          <t xml:space="preserve">
</t>
        </r>
      </text>
    </comment>
    <comment ref="J137" authorId="2">
      <text>
        <r>
          <rPr>
            <b/>
            <sz val="9"/>
            <rFont val="Times New Roman"/>
            <family val="1"/>
          </rPr>
          <t xml:space="preserve">95.11.10
</t>
        </r>
        <r>
          <rPr>
            <b/>
            <sz val="9"/>
            <rFont val="新細明體"/>
            <family val="1"/>
          </rPr>
          <t>證券投資改以取得成本衡量修正</t>
        </r>
        <r>
          <rPr>
            <b/>
            <sz val="9"/>
            <rFont val="Times New Roman"/>
            <family val="1"/>
          </rPr>
          <t>95.01~09</t>
        </r>
      </text>
    </comment>
  </commentList>
</comments>
</file>

<file path=xl/sharedStrings.xml><?xml version="1.0" encoding="utf-8"?>
<sst xmlns="http://schemas.openxmlformats.org/spreadsheetml/2006/main" count="1166" uniqueCount="462">
  <si>
    <t xml:space="preserve"> </t>
  </si>
  <si>
    <t>M1B日平均數</t>
  </si>
  <si>
    <t>M2日平均數</t>
  </si>
  <si>
    <t>準備貨幣</t>
  </si>
  <si>
    <t xml:space="preserve"> 1   '95</t>
  </si>
  <si>
    <t xml:space="preserve"> 3   '95</t>
  </si>
  <si>
    <t xml:space="preserve"> 9   '95</t>
  </si>
  <si>
    <t xml:space="preserve"> 1   '96</t>
  </si>
  <si>
    <t xml:space="preserve"> 1   '97</t>
  </si>
  <si>
    <t xml:space="preserve"> 1   '98</t>
  </si>
  <si>
    <t>3</t>
  </si>
  <si>
    <t>5</t>
  </si>
  <si>
    <t>7</t>
  </si>
  <si>
    <t>9</t>
  </si>
  <si>
    <t xml:space="preserve"> 1   '99</t>
  </si>
  <si>
    <t>3</t>
  </si>
  <si>
    <t>人工建檔</t>
  </si>
  <si>
    <t>同左</t>
  </si>
  <si>
    <t>公式連結</t>
  </si>
  <si>
    <t>調整後</t>
  </si>
  <si>
    <t>次級市場</t>
  </si>
  <si>
    <t>人工貼上</t>
  </si>
  <si>
    <t xml:space="preserve"> 1   '00</t>
  </si>
  <si>
    <t xml:space="preserve"> 1   '01</t>
  </si>
  <si>
    <t xml:space="preserve"> 1   '02</t>
  </si>
  <si>
    <t xml:space="preserve"> 1   '03</t>
  </si>
  <si>
    <t xml:space="preserve"> 1   '04</t>
  </si>
  <si>
    <t>資料來源</t>
  </si>
  <si>
    <t xml:space="preserve"> 1   '05</t>
  </si>
  <si>
    <t xml:space="preserve"> 1   '06</t>
  </si>
  <si>
    <t xml:space="preserve"> 1   '07</t>
  </si>
  <si>
    <t xml:space="preserve"> 1   '08</t>
  </si>
  <si>
    <t xml:space="preserve"> </t>
  </si>
  <si>
    <t xml:space="preserve"> 1   '09</t>
  </si>
  <si>
    <t xml:space="preserve"> 7   '05</t>
  </si>
  <si>
    <t xml:space="preserve"> 1   '10</t>
  </si>
  <si>
    <t xml:space="preserve"> 7   '06</t>
  </si>
  <si>
    <t xml:space="preserve"> 1   '11</t>
  </si>
  <si>
    <t xml:space="preserve"> 1   '12</t>
  </si>
  <si>
    <t xml:space="preserve"> 1   '13</t>
  </si>
  <si>
    <t xml:space="preserve"> 1   '14</t>
  </si>
  <si>
    <r>
      <t>金</t>
    </r>
    <r>
      <rPr>
        <vertAlign val="subscript"/>
        <sz val="12"/>
        <color indexed="12"/>
        <rFont val="新細明體"/>
        <family val="1"/>
      </rPr>
      <t>新</t>
    </r>
    <r>
      <rPr>
        <sz val="10"/>
        <rFont val="新細明體"/>
        <family val="1"/>
      </rPr>
      <t>P16(7)</t>
    </r>
  </si>
  <si>
    <r>
      <t>金</t>
    </r>
    <r>
      <rPr>
        <vertAlign val="subscript"/>
        <sz val="12"/>
        <color indexed="12"/>
        <rFont val="新細明體"/>
        <family val="1"/>
      </rPr>
      <t>新</t>
    </r>
    <r>
      <rPr>
        <sz val="10"/>
        <rFont val="新細明體"/>
        <family val="1"/>
      </rPr>
      <t>P16(8)</t>
    </r>
  </si>
  <si>
    <t>I:\User\Fs-05832\ Data \Dreserve【準備金-日】</t>
  </si>
  <si>
    <r>
      <t>金</t>
    </r>
    <r>
      <rPr>
        <vertAlign val="subscript"/>
        <sz val="12"/>
        <color indexed="12"/>
        <rFont val="新細明體"/>
        <family val="1"/>
      </rPr>
      <t>新</t>
    </r>
    <r>
      <rPr>
        <sz val="10"/>
        <rFont val="新細明體"/>
        <family val="1"/>
      </rPr>
      <t>P3(2)</t>
    </r>
  </si>
  <si>
    <r>
      <t>金</t>
    </r>
    <r>
      <rPr>
        <vertAlign val="subscript"/>
        <sz val="12"/>
        <color indexed="12"/>
        <rFont val="新細明體"/>
        <family val="1"/>
      </rPr>
      <t>新</t>
    </r>
    <r>
      <rPr>
        <sz val="10"/>
        <rFont val="新細明體"/>
        <family val="1"/>
      </rPr>
      <t>P5(2)</t>
    </r>
  </si>
  <si>
    <r>
      <t>金</t>
    </r>
    <r>
      <rPr>
        <vertAlign val="subscript"/>
        <sz val="9"/>
        <color indexed="12"/>
        <rFont val="新細明體"/>
        <family val="1"/>
      </rPr>
      <t>新</t>
    </r>
    <r>
      <rPr>
        <sz val="9"/>
        <rFont val="新細明體"/>
        <family val="1"/>
      </rPr>
      <t>P151</t>
    </r>
  </si>
  <si>
    <r>
      <t>金</t>
    </r>
    <r>
      <rPr>
        <vertAlign val="subscript"/>
        <sz val="9"/>
        <color indexed="12"/>
        <rFont val="新細明體"/>
        <family val="1"/>
      </rPr>
      <t>新</t>
    </r>
    <r>
      <rPr>
        <sz val="9"/>
        <rFont val="新細明體"/>
        <family val="1"/>
      </rPr>
      <t>P7 P153</t>
    </r>
  </si>
  <si>
    <r>
      <t>金</t>
    </r>
    <r>
      <rPr>
        <vertAlign val="subscript"/>
        <sz val="9"/>
        <color indexed="12"/>
        <rFont val="新細明體"/>
        <family val="1"/>
      </rPr>
      <t>新</t>
    </r>
    <r>
      <rPr>
        <sz val="9"/>
        <rFont val="新細明體"/>
        <family val="1"/>
      </rPr>
      <t>P7(5)</t>
    </r>
  </si>
  <si>
    <t>M1B          貨幣乘數   (= E/D)</t>
  </si>
  <si>
    <t>M2                   貨幣乘數   (= F/D)</t>
  </si>
  <si>
    <t>(億元)</t>
  </si>
  <si>
    <r>
      <t>貨幣供給M1B日平均</t>
    </r>
    <r>
      <rPr>
        <b/>
        <sz val="11"/>
        <color indexed="10"/>
        <rFont val="新細明體"/>
        <family val="1"/>
      </rPr>
      <t>P.2</t>
    </r>
  </si>
  <si>
    <r>
      <t>M2日平均年增率</t>
    </r>
    <r>
      <rPr>
        <b/>
        <sz val="11"/>
        <color indexed="10"/>
        <rFont val="新細明體"/>
        <family val="1"/>
      </rPr>
      <t>P.2</t>
    </r>
  </si>
  <si>
    <r>
      <t>貨幣供給M2日平均</t>
    </r>
    <r>
      <rPr>
        <b/>
        <sz val="11"/>
        <color indexed="10"/>
        <rFont val="新細明體"/>
        <family val="1"/>
      </rPr>
      <t>P.2</t>
    </r>
  </si>
  <si>
    <r>
      <t xml:space="preserve">調整後準備貨幣日平均年增率           </t>
    </r>
    <r>
      <rPr>
        <b/>
        <sz val="11"/>
        <color indexed="10"/>
        <rFont val="新細明體"/>
        <family val="1"/>
      </rPr>
      <t>P.1</t>
    </r>
  </si>
  <si>
    <r>
      <t xml:space="preserve">存款年增率          </t>
    </r>
    <r>
      <rPr>
        <b/>
        <sz val="11"/>
        <color indexed="10"/>
        <rFont val="新細明體"/>
        <family val="1"/>
      </rPr>
      <t xml:space="preserve"> P.3</t>
    </r>
  </si>
  <si>
    <r>
      <t xml:space="preserve">放款與投資年增率     </t>
    </r>
    <r>
      <rPr>
        <b/>
        <sz val="11"/>
        <color indexed="10"/>
        <rFont val="新細明體"/>
        <family val="1"/>
      </rPr>
      <t xml:space="preserve"> P.4</t>
    </r>
  </si>
  <si>
    <r>
      <t xml:space="preserve">金融業拆款利率          </t>
    </r>
    <r>
      <rPr>
        <b/>
        <sz val="11"/>
        <color indexed="10"/>
        <rFont val="新細明體"/>
        <family val="1"/>
      </rPr>
      <t>P.7</t>
    </r>
  </si>
  <si>
    <r>
      <t xml:space="preserve">貨幣市場31-90天CP2利率 </t>
    </r>
    <r>
      <rPr>
        <b/>
        <sz val="11"/>
        <color indexed="10"/>
        <rFont val="新細明體"/>
        <family val="1"/>
      </rPr>
      <t>P.7</t>
    </r>
  </si>
  <si>
    <r>
      <t xml:space="preserve">五家行庫放款基準利率       </t>
    </r>
    <r>
      <rPr>
        <b/>
        <sz val="11"/>
        <color indexed="10"/>
        <rFont val="新細明體"/>
        <family val="1"/>
      </rPr>
      <t>P.7</t>
    </r>
  </si>
  <si>
    <t>3.　準　備</t>
  </si>
  <si>
    <t xml:space="preserve">    RESERVE</t>
  </si>
  <si>
    <t xml:space="preserve">A. 日 平 均 數                                                                </t>
  </si>
  <si>
    <t xml:space="preserve">                                                                          </t>
  </si>
  <si>
    <t>Averages of Daily Figures</t>
  </si>
  <si>
    <t xml:space="preserve">                                                 Millions of N.T. dollars</t>
  </si>
  <si>
    <t>年   或   月</t>
  </si>
  <si>
    <t>其他貨幣機構準備金</t>
  </si>
  <si>
    <t>全體貨幣機構以外各部門持有通貨</t>
  </si>
  <si>
    <t>準備貨幣</t>
  </si>
  <si>
    <t>Reserves held by other monetary financial institutions</t>
  </si>
  <si>
    <t>Currency held by the public</t>
  </si>
  <si>
    <t>Reserve money</t>
  </si>
  <si>
    <t>計</t>
  </si>
  <si>
    <t>通貨發行額</t>
  </si>
  <si>
    <t>Year or month</t>
  </si>
  <si>
    <t>Sub-total</t>
  </si>
  <si>
    <t>Cash in vaults</t>
  </si>
  <si>
    <t>Deposits with CBC</t>
  </si>
  <si>
    <t>Currency issued</t>
  </si>
  <si>
    <t>(1)=(2)+(3)</t>
  </si>
  <si>
    <t>(2)</t>
  </si>
  <si>
    <t>(3)</t>
  </si>
  <si>
    <t>(4)=(5)-(6)</t>
  </si>
  <si>
    <t>(5)</t>
  </si>
  <si>
    <t>(6)</t>
  </si>
  <si>
    <t>(7)=(1)+(4)</t>
  </si>
  <si>
    <t xml:space="preserve"> 94(2005)           </t>
  </si>
  <si>
    <t xml:space="preserve"> 95(2006)           </t>
  </si>
  <si>
    <t xml:space="preserve"> 96(2007)           </t>
  </si>
  <si>
    <t xml:space="preserve"> 97(2008)           </t>
  </si>
  <si>
    <t xml:space="preserve"> 98(2009)           </t>
  </si>
  <si>
    <t xml:space="preserve"> 99(2010)           </t>
  </si>
  <si>
    <t xml:space="preserve">100(2011)           </t>
  </si>
  <si>
    <t xml:space="preserve">101(2012)           </t>
  </si>
  <si>
    <t xml:space="preserve">102(2013)           </t>
  </si>
  <si>
    <t xml:space="preserve">103(2014)           </t>
  </si>
  <si>
    <t>102(2013)    3(Mar.)</t>
  </si>
  <si>
    <t xml:space="preserve">             4(Apr.)</t>
  </si>
  <si>
    <t xml:space="preserve">             5(May )</t>
  </si>
  <si>
    <t xml:space="preserve">             6(June)</t>
  </si>
  <si>
    <t xml:space="preserve">             7(July)</t>
  </si>
  <si>
    <t xml:space="preserve">             8(Aug.)</t>
  </si>
  <si>
    <t xml:space="preserve">             9(Sep.)</t>
  </si>
  <si>
    <t xml:space="preserve">            10(Oct.)</t>
  </si>
  <si>
    <t xml:space="preserve">            11(Nov.)</t>
  </si>
  <si>
    <t xml:space="preserve">            12(Dec.)</t>
  </si>
  <si>
    <t>103(2014)    1(Jan.)</t>
  </si>
  <si>
    <t xml:space="preserve">             2(Feb.)</t>
  </si>
  <si>
    <t xml:space="preserve">             3(Mar.)</t>
  </si>
  <si>
    <t>1.　重　要　金</t>
  </si>
  <si>
    <t>KEY  FINANCIAL</t>
  </si>
  <si>
    <t>INDICATORS</t>
  </si>
  <si>
    <t>民　國</t>
  </si>
  <si>
    <t>準　　備　　貨　　幣</t>
  </si>
  <si>
    <t>貨　　　　幣</t>
  </si>
  <si>
    <t>總　　　　計　　　　數</t>
  </si>
  <si>
    <t>流　動　性　負　債</t>
  </si>
  <si>
    <t>Year or</t>
  </si>
  <si>
    <r>
      <t>Monetary</t>
    </r>
  </si>
  <si>
    <t xml:space="preserve">Liquid liabilities                              </t>
  </si>
  <si>
    <t>Ｍ １ Ａ</t>
  </si>
  <si>
    <t>Ｍ １ Ｂ</t>
  </si>
  <si>
    <t>日　　平　　均</t>
  </si>
  <si>
    <t>期　　　　　底</t>
  </si>
  <si>
    <t>年　月</t>
  </si>
  <si>
    <t>Averages of daily figures</t>
  </si>
  <si>
    <t>End of period</t>
  </si>
  <si>
    <t xml:space="preserve"> month</t>
  </si>
  <si>
    <t>年增率</t>
  </si>
  <si>
    <t>Amount</t>
  </si>
  <si>
    <t>通貨淨額</t>
  </si>
  <si>
    <t>Annual</t>
  </si>
  <si>
    <t>Currency held</t>
  </si>
  <si>
    <t>growth</t>
  </si>
  <si>
    <t>by the public</t>
  </si>
  <si>
    <t>rate</t>
  </si>
  <si>
    <t xml:space="preserve"> 94      </t>
  </si>
  <si>
    <t xml:space="preserve">       2005</t>
  </si>
  <si>
    <t xml:space="preserve"> 95      </t>
  </si>
  <si>
    <t xml:space="preserve">       2006</t>
  </si>
  <si>
    <t xml:space="preserve"> 96      </t>
  </si>
  <si>
    <t xml:space="preserve">       2007</t>
  </si>
  <si>
    <t xml:space="preserve"> 97      </t>
  </si>
  <si>
    <t xml:space="preserve">       2008</t>
  </si>
  <si>
    <t xml:space="preserve"> 98      </t>
  </si>
  <si>
    <t xml:space="preserve">       2009</t>
  </si>
  <si>
    <t xml:space="preserve"> 99      </t>
  </si>
  <si>
    <t xml:space="preserve">       2010</t>
  </si>
  <si>
    <t xml:space="preserve">100      </t>
  </si>
  <si>
    <t xml:space="preserve">       2011</t>
  </si>
  <si>
    <t xml:space="preserve">101      </t>
  </si>
  <si>
    <t xml:space="preserve">       2012</t>
  </si>
  <si>
    <t xml:space="preserve">102      </t>
  </si>
  <si>
    <t xml:space="preserve">       2013</t>
  </si>
  <si>
    <t xml:space="preserve">103      </t>
  </si>
  <si>
    <t xml:space="preserve">       2014</t>
  </si>
  <si>
    <t xml:space="preserve">102    7 </t>
  </si>
  <si>
    <t xml:space="preserve"> July  2013</t>
  </si>
  <si>
    <t xml:space="preserve">       8 </t>
  </si>
  <si>
    <t xml:space="preserve"> Aug.      </t>
  </si>
  <si>
    <t xml:space="preserve">       9 </t>
  </si>
  <si>
    <t xml:space="preserve"> Sep.      </t>
  </si>
  <si>
    <t xml:space="preserve">      10 </t>
  </si>
  <si>
    <t xml:space="preserve"> Oct.      </t>
  </si>
  <si>
    <t xml:space="preserve">      11 </t>
  </si>
  <si>
    <t xml:space="preserve"> Nov.      </t>
  </si>
  <si>
    <t xml:space="preserve">      12 </t>
  </si>
  <si>
    <t xml:space="preserve"> Dec.      </t>
  </si>
  <si>
    <t xml:space="preserve">103    1 </t>
  </si>
  <si>
    <t xml:space="preserve"> Jan.  2014</t>
  </si>
  <si>
    <t xml:space="preserve">       2 </t>
  </si>
  <si>
    <t xml:space="preserve"> Feb.      </t>
  </si>
  <si>
    <t xml:space="preserve">       3 </t>
  </si>
  <si>
    <t xml:space="preserve"> Mar.      </t>
  </si>
  <si>
    <t xml:space="preserve">       4 </t>
  </si>
  <si>
    <t xml:space="preserve"> Apr.      </t>
  </si>
  <si>
    <t xml:space="preserve">       5 </t>
  </si>
  <si>
    <t xml:space="preserve"> May       </t>
  </si>
  <si>
    <t xml:space="preserve">       6 </t>
  </si>
  <si>
    <t xml:space="preserve"> June      </t>
  </si>
  <si>
    <t xml:space="preserve">       7 </t>
  </si>
  <si>
    <t xml:space="preserve"> July      </t>
  </si>
  <si>
    <t>１. 重　要　金</t>
  </si>
  <si>
    <t>融　指　標　(續)</t>
  </si>
  <si>
    <t>KEY FINANCIAL</t>
  </si>
  <si>
    <t>INDICATORS   (CONTINUED)</t>
  </si>
  <si>
    <t xml:space="preserve">  Deposits of monetary financial institutions</t>
  </si>
  <si>
    <t>全體貨幣機構放款與投資(性質別)</t>
  </si>
  <si>
    <t>Loans &amp; investments of monetary</t>
  </si>
  <si>
    <t xml:space="preserve">Year or </t>
  </si>
  <si>
    <t>financial institutions (by property)</t>
  </si>
  <si>
    <t>合　　　　計</t>
  </si>
  <si>
    <t>郵　政　儲　金</t>
  </si>
  <si>
    <t>外國</t>
  </si>
  <si>
    <t>政　府　存　款</t>
  </si>
  <si>
    <t>活 期 性 存 款</t>
  </si>
  <si>
    <t>外　匯　存　款</t>
  </si>
  <si>
    <t>新台幣</t>
  </si>
  <si>
    <t>存款</t>
  </si>
  <si>
    <t>貨幣市場共同基金</t>
  </si>
  <si>
    <t>Total</t>
  </si>
  <si>
    <t>Demand deposits</t>
  </si>
  <si>
    <t>Time &amp; savings</t>
  </si>
  <si>
    <t>Foreign currency</t>
  </si>
  <si>
    <t>Postal savings</t>
  </si>
  <si>
    <t>Non-</t>
  </si>
  <si>
    <t>residents</t>
  </si>
  <si>
    <t>Repurchase agreements and</t>
  </si>
  <si>
    <t>Government</t>
  </si>
  <si>
    <t>Loans</t>
  </si>
  <si>
    <t>Portfolio</t>
  </si>
  <si>
    <t>month</t>
  </si>
  <si>
    <t>deposits</t>
  </si>
  <si>
    <t>NTD</t>
  </si>
  <si>
    <t>Money market mutual funds</t>
  </si>
  <si>
    <t>investments</t>
  </si>
  <si>
    <t>期底餘額</t>
  </si>
  <si>
    <t xml:space="preserve">(end of </t>
  </si>
  <si>
    <t>period)</t>
  </si>
  <si>
    <t>period)</t>
  </si>
  <si>
    <t>1.　重　要　金</t>
  </si>
  <si>
    <t>融　指　標　(續)</t>
  </si>
  <si>
    <t>KEY FINANCIAL</t>
  </si>
  <si>
    <t>INDICATORS (CONTINUED)</t>
  </si>
  <si>
    <t>民　國</t>
  </si>
  <si>
    <t>股票市場</t>
  </si>
  <si>
    <t>外匯市場</t>
  </si>
  <si>
    <t>支票存款</t>
  </si>
  <si>
    <t>外匯存底</t>
  </si>
  <si>
    <t>消費者</t>
  </si>
  <si>
    <t>Year or</t>
  </si>
  <si>
    <t>中 央 銀 行 利 率</t>
  </si>
  <si>
    <t>金融業</t>
  </si>
  <si>
    <t>短期票券
市場</t>
  </si>
  <si>
    <t>債券市場</t>
  </si>
  <si>
    <t>股價指數</t>
  </si>
  <si>
    <t>期底銀行間</t>
  </si>
  <si>
    <t>年回轉次</t>
  </si>
  <si>
    <t>張數比率</t>
  </si>
  <si>
    <t>Balance of payments (US million)</t>
  </si>
  <si>
    <t>(百萬美元)</t>
  </si>
  <si>
    <t>逾放比率</t>
  </si>
  <si>
    <t>物價指數</t>
  </si>
  <si>
    <t>拆款市場</t>
  </si>
  <si>
    <t>(民國</t>
  </si>
  <si>
    <t>收盤美元</t>
  </si>
  <si>
    <t>(次)</t>
  </si>
  <si>
    <t>年增率</t>
  </si>
  <si>
    <t>Central bank rates</t>
  </si>
  <si>
    <t>Rates by banks</t>
  </si>
  <si>
    <t>Interbank</t>
  </si>
  <si>
    <t>Short-term</t>
  </si>
  <si>
    <t>Bond</t>
  </si>
  <si>
    <t>５５年</t>
  </si>
  <si>
    <t>(新台幣元)</t>
  </si>
  <si>
    <t>(期底)</t>
  </si>
  <si>
    <t>call loan</t>
  </si>
  <si>
    <t>bills market</t>
  </si>
  <si>
    <t>market</t>
  </si>
  <si>
    <t>=１００)</t>
  </si>
  <si>
    <t>經常帳</t>
  </si>
  <si>
    <t>資本帳與金融帳</t>
  </si>
  <si>
    <t>準備資產變動</t>
  </si>
  <si>
    <t>(end of period)</t>
  </si>
  <si>
    <t>年　月</t>
  </si>
  <si>
    <t>重貼現率</t>
  </si>
  <si>
    <t>擔保放款</t>
  </si>
  <si>
    <t>一個月期</t>
  </si>
  <si>
    <t>一年期
存款牌告
利率</t>
  </si>
  <si>
    <t>隔夜拆款加</t>
  </si>
  <si>
    <t>商業本票</t>
  </si>
  <si>
    <t>Stock</t>
  </si>
  <si>
    <t>Annual</t>
  </si>
  <si>
    <t>Dishonored</t>
  </si>
  <si>
    <t>Current account</t>
  </si>
  <si>
    <t>Capital and financial</t>
  </si>
  <si>
    <t>Changes in</t>
  </si>
  <si>
    <t>Foreign</t>
  </si>
  <si>
    <t xml:space="preserve"> Non-performing</t>
  </si>
  <si>
    <t>month</t>
  </si>
  <si>
    <t>融通利率</t>
  </si>
  <si>
    <t>存款牌告</t>
  </si>
  <si>
    <t>放款利率</t>
  </si>
  <si>
    <t>權平均利率</t>
  </si>
  <si>
    <t>31-90天期</t>
  </si>
  <si>
    <t>政府公債</t>
  </si>
  <si>
    <t>price</t>
  </si>
  <si>
    <t>closing</t>
  </si>
  <si>
    <t>rate of</t>
  </si>
  <si>
    <t>check ratio</t>
  </si>
  <si>
    <t>balance</t>
  </si>
  <si>
    <t>account balance</t>
  </si>
  <si>
    <t>reserve</t>
  </si>
  <si>
    <t>exchange</t>
  </si>
  <si>
    <t>loan</t>
  </si>
  <si>
    <t>growth</t>
  </si>
  <si>
    <t>Discount</t>
  </si>
  <si>
    <t>Interest</t>
  </si>
  <si>
    <t>利率</t>
  </si>
  <si>
    <t>Weighted</t>
  </si>
  <si>
    <t>次級市場利率</t>
  </si>
  <si>
    <t>index</t>
  </si>
  <si>
    <t>spot</t>
  </si>
  <si>
    <t>turnover</t>
  </si>
  <si>
    <t>in number</t>
  </si>
  <si>
    <t>商品貿易</t>
  </si>
  <si>
    <t>直接投資</t>
  </si>
  <si>
    <t>證券投資</t>
  </si>
  <si>
    <t>assets</t>
  </si>
  <si>
    <t>reserves</t>
  </si>
  <si>
    <t>ratio of</t>
  </si>
  <si>
    <t>rate</t>
  </si>
  <si>
    <t>rate on</t>
  </si>
  <si>
    <t>1-month</t>
  </si>
  <si>
    <t>1-year</t>
  </si>
  <si>
    <t>Base</t>
  </si>
  <si>
    <t xml:space="preserve">averages of </t>
  </si>
  <si>
    <t>31-90 days</t>
  </si>
  <si>
    <t>10-year gov't</t>
  </si>
  <si>
    <t>in checking</t>
  </si>
  <si>
    <t>(%)</t>
  </si>
  <si>
    <t>Trade</t>
  </si>
  <si>
    <t>Direct</t>
  </si>
  <si>
    <t>Portfolio</t>
  </si>
  <si>
    <t>(US million)</t>
  </si>
  <si>
    <t>domestic</t>
  </si>
  <si>
    <t>consumer</t>
  </si>
  <si>
    <t>accommodations</t>
  </si>
  <si>
    <t>deposit</t>
  </si>
  <si>
    <t>lending</t>
  </si>
  <si>
    <t>overnight</t>
  </si>
  <si>
    <t>CP rates in</t>
  </si>
  <si>
    <t>bond rates in</t>
  </si>
  <si>
    <t>(１９６６</t>
  </si>
  <si>
    <t>accounts</t>
  </si>
  <si>
    <t>investment</t>
  </si>
  <si>
    <t>banks</t>
  </si>
  <si>
    <t>prices</t>
  </si>
  <si>
    <t>with</t>
  </si>
  <si>
    <t>rates</t>
  </si>
  <si>
    <t>interest</t>
  </si>
  <si>
    <t>secondary</t>
  </si>
  <si>
    <t>=１００）</t>
  </si>
  <si>
    <t>(NT $/US$)</t>
  </si>
  <si>
    <t>collateral</t>
  </si>
  <si>
    <t>rates</t>
  </si>
  <si>
    <t xml:space="preserve"> Jan.  2015</t>
  </si>
  <si>
    <t>104(2015)    1(Jan.)</t>
  </si>
  <si>
    <t xml:space="preserve"> 1   '15</t>
  </si>
  <si>
    <t xml:space="preserve">104    1 </t>
  </si>
  <si>
    <t xml:space="preserve">103    5 </t>
  </si>
  <si>
    <t xml:space="preserve"> May   2014</t>
  </si>
  <si>
    <t xml:space="preserve"> Jan.  2016</t>
  </si>
  <si>
    <t xml:space="preserve">104 r    </t>
  </si>
  <si>
    <t xml:space="preserve">       2015</t>
  </si>
  <si>
    <t xml:space="preserve">104(2015)           </t>
  </si>
  <si>
    <t>105(2016)    1(Jan.)</t>
  </si>
  <si>
    <t xml:space="preserve"> 1   '16</t>
  </si>
  <si>
    <t xml:space="preserve">103    9 </t>
  </si>
  <si>
    <t xml:space="preserve"> Sep.  2014</t>
  </si>
  <si>
    <t xml:space="preserve">105    1 </t>
  </si>
  <si>
    <t xml:space="preserve">103 r 11 </t>
  </si>
  <si>
    <t xml:space="preserve"> Nov.  2014</t>
  </si>
  <si>
    <t xml:space="preserve">103   11 </t>
  </si>
  <si>
    <t xml:space="preserve">103   12 </t>
  </si>
  <si>
    <t xml:space="preserve"> Dec.  2014</t>
  </si>
  <si>
    <t>103(2014)    8(Aug.)</t>
  </si>
  <si>
    <r>
      <rPr>
        <sz val="7"/>
        <rFont val="細明體"/>
        <family val="3"/>
      </rPr>
      <t>　　　</t>
    </r>
    <r>
      <rPr>
        <sz val="7"/>
        <rFont val="Times New Roman"/>
        <family val="1"/>
      </rPr>
      <t>aggregates</t>
    </r>
  </si>
  <si>
    <r>
      <t>金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額</t>
    </r>
  </si>
  <si>
    <t xml:space="preserve">    r 12 </t>
  </si>
  <si>
    <t xml:space="preserve"> Jan.  2017</t>
  </si>
  <si>
    <t xml:space="preserve">104    8 </t>
  </si>
  <si>
    <t xml:space="preserve"> Aug.  2015</t>
  </si>
  <si>
    <t xml:space="preserve">    r  9 </t>
  </si>
  <si>
    <t xml:space="preserve">    r  3 </t>
  </si>
  <si>
    <t xml:space="preserve">    r  6 </t>
  </si>
  <si>
    <t>106(2017)    1(Jan.)</t>
  </si>
  <si>
    <t xml:space="preserve"> 1   '17</t>
  </si>
  <si>
    <r>
      <t xml:space="preserve">融　指　標 </t>
    </r>
    <r>
      <rPr>
        <b/>
        <vertAlign val="superscript"/>
        <sz val="14"/>
        <rFont val="標楷體"/>
        <family val="4"/>
      </rPr>
      <t>1</t>
    </r>
  </si>
  <si>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 xml:space="preserve">單位：新台幣億元；％
</t>
    </r>
    <r>
      <rPr>
        <sz val="8"/>
        <rFont val="Times New Roman"/>
        <family val="1"/>
      </rPr>
      <t xml:space="preserve">    </t>
    </r>
    <r>
      <rPr>
        <sz val="7"/>
        <rFont val="Times New Roman"/>
        <family val="1"/>
      </rPr>
      <t>100 millions of N.T. dollars;%</t>
    </r>
  </si>
  <si>
    <r>
      <t>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額</t>
    </r>
  </si>
  <si>
    <t xml:space="preserve">106    1 </t>
  </si>
  <si>
    <t xml:space="preserve">    r  2 </t>
  </si>
  <si>
    <t xml:space="preserve">    r  4 </t>
  </si>
  <si>
    <t xml:space="preserve">    r  8 </t>
  </si>
  <si>
    <t xml:space="preserve">    r 10 </t>
  </si>
  <si>
    <t xml:space="preserve">    r 11 </t>
  </si>
  <si>
    <t xml:space="preserve">    r  5 </t>
  </si>
  <si>
    <t xml:space="preserve">105 r  1 </t>
  </si>
  <si>
    <t xml:space="preserve">    r  7 </t>
  </si>
  <si>
    <t>存</t>
  </si>
  <si>
    <t>_IX</t>
  </si>
  <si>
    <t>IX</t>
  </si>
  <si>
    <t>X</t>
  </si>
  <si>
    <t xml:space="preserve"> Jan.  2018</t>
  </si>
  <si>
    <t>107(2018)    1(Jan.)</t>
  </si>
  <si>
    <t xml:space="preserve"> 1   '18</t>
  </si>
  <si>
    <r>
      <rPr>
        <sz val="7"/>
        <rFont val="細明體"/>
        <family val="3"/>
      </rPr>
      <t>Ｍ</t>
    </r>
    <r>
      <rPr>
        <sz val="7"/>
        <rFont val="Times New Roman"/>
        <family val="1"/>
      </rPr>
      <t xml:space="preserve"> </t>
    </r>
    <r>
      <rPr>
        <sz val="7"/>
        <rFont val="細明體"/>
        <family val="3"/>
      </rPr>
      <t>２</t>
    </r>
    <r>
      <rPr>
        <vertAlign val="superscript"/>
        <sz val="7"/>
        <rFont val="Times New Roman"/>
        <family val="1"/>
      </rPr>
      <t>3</t>
    </r>
  </si>
  <si>
    <r>
      <t>年增率</t>
    </r>
    <r>
      <rPr>
        <vertAlign val="superscript"/>
        <sz val="8"/>
        <rFont val="Times New Roman"/>
        <family val="1"/>
      </rPr>
      <t>2</t>
    </r>
  </si>
  <si>
    <r>
      <t>單位：新台幣億元，％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 xml:space="preserve"> 
</t>
    </r>
    <r>
      <rPr>
        <sz val="8"/>
        <rFont val="Times New Roman"/>
        <family val="1"/>
      </rPr>
      <t>100 millions of N.T. dollars,%</t>
    </r>
  </si>
  <si>
    <r>
      <t>全　　　體　　　貨　　　幣　　　機　　　構　　　存　　　款</t>
    </r>
    <r>
      <rPr>
        <sz val="8"/>
        <rFont val="Times New Roman"/>
        <family val="1"/>
      </rPr>
      <t xml:space="preserve">  </t>
    </r>
    <r>
      <rPr>
        <vertAlign val="superscript"/>
        <sz val="8"/>
        <rFont val="Times New Roman"/>
        <family val="1"/>
      </rPr>
      <t>4</t>
    </r>
  </si>
  <si>
    <r>
      <t>企業及個人存款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>Deposits held by enterprises &amp; individuals</t>
    </r>
  </si>
  <si>
    <r>
      <t>人</t>
    </r>
    <r>
      <rPr>
        <vertAlign val="superscript"/>
        <sz val="8"/>
        <rFont val="標楷體"/>
        <family val="4"/>
      </rPr>
      <t>6</t>
    </r>
  </si>
  <si>
    <r>
      <t>附買回交易餘額及</t>
    </r>
    <r>
      <rPr>
        <vertAlign val="superscript"/>
        <sz val="8"/>
        <rFont val="標楷體"/>
        <family val="4"/>
      </rPr>
      <t>7</t>
    </r>
  </si>
  <si>
    <r>
      <t>放　　　　款</t>
    </r>
    <r>
      <rPr>
        <vertAlign val="superscript"/>
        <sz val="8"/>
        <rFont val="標楷體"/>
        <family val="4"/>
      </rPr>
      <t>8</t>
    </r>
  </si>
  <si>
    <r>
      <t xml:space="preserve">證   券   投   資 </t>
    </r>
    <r>
      <rPr>
        <vertAlign val="superscript"/>
        <sz val="8"/>
        <rFont val="標楷體"/>
        <family val="4"/>
      </rPr>
      <t>9</t>
    </r>
  </si>
  <si>
    <r>
      <t>定期及定期儲蓄存款</t>
    </r>
    <r>
      <rPr>
        <vertAlign val="superscript"/>
        <sz val="7"/>
        <rFont val="Times New Roman"/>
        <family val="1"/>
      </rPr>
      <t>4,5</t>
    </r>
  </si>
  <si>
    <t xml:space="preserve">107    1 </t>
  </si>
  <si>
    <t xml:space="preserve">    p 12 </t>
  </si>
  <si>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單位：新台幣億元；％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
</t>
    </r>
    <r>
      <rPr>
        <sz val="8"/>
        <rFont val="Times New Roman"/>
        <family val="1"/>
      </rPr>
      <t xml:space="preserve">     100 millions of N.T. dollars; %</t>
    </r>
  </si>
  <si>
    <r>
      <t xml:space="preserve">利率(年息百分比率)      </t>
    </r>
    <r>
      <rPr>
        <sz val="7"/>
        <rFont val="Times New Roman"/>
        <family val="1"/>
      </rPr>
      <t>Interest rates (percent per annum)</t>
    </r>
  </si>
  <si>
    <r>
      <t>退票</t>
    </r>
    <r>
      <rPr>
        <vertAlign val="superscript"/>
        <sz val="8"/>
        <rFont val="Times New Roman"/>
        <family val="1"/>
      </rPr>
      <t>16</t>
    </r>
  </si>
  <si>
    <r>
      <t>國際收支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百萬美元</t>
    </r>
    <r>
      <rPr>
        <sz val="8"/>
        <rFont val="Times New Roman"/>
        <family val="1"/>
      </rPr>
      <t xml:space="preserve">) </t>
    </r>
    <r>
      <rPr>
        <vertAlign val="superscript"/>
        <sz val="8"/>
        <rFont val="Times New Roman"/>
        <family val="1"/>
      </rPr>
      <t>17</t>
    </r>
  </si>
  <si>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本國銀行</t>
    </r>
    <r>
      <rPr>
        <vertAlign val="superscript"/>
        <sz val="8"/>
        <rFont val="Times New Roman"/>
        <family val="1"/>
      </rPr>
      <t>18</t>
    </r>
  </si>
  <si>
    <r>
      <t xml:space="preserve">銀 行 業 利 率 </t>
    </r>
    <r>
      <rPr>
        <vertAlign val="superscript"/>
        <sz val="8"/>
        <rFont val="標楷體"/>
        <family val="4"/>
      </rPr>
      <t>13</t>
    </r>
  </si>
  <si>
    <r>
      <t>(</t>
    </r>
    <r>
      <rPr>
        <sz val="8"/>
        <rFont val="標楷體"/>
        <family val="4"/>
      </rPr>
      <t>期底</t>
    </r>
    <r>
      <rPr>
        <sz val="8"/>
        <rFont val="Times New Roman"/>
        <family val="1"/>
      </rPr>
      <t>)</t>
    </r>
  </si>
  <si>
    <r>
      <t xml:space="preserve"> </t>
    </r>
    <r>
      <rPr>
        <sz val="7"/>
        <rFont val="Times New Roman"/>
        <family val="1"/>
      </rPr>
      <t>(end of period)</t>
    </r>
  </si>
  <si>
    <r>
      <t>基準</t>
    </r>
    <r>
      <rPr>
        <vertAlign val="superscript"/>
        <sz val="8"/>
        <rFont val="標楷體"/>
        <family val="4"/>
      </rPr>
      <t>14</t>
    </r>
  </si>
  <si>
    <r>
      <t>十年期中央</t>
    </r>
    <r>
      <rPr>
        <sz val="8"/>
        <rFont val="Times New Roman"/>
        <family val="1"/>
      </rPr>
      <t xml:space="preserve"> </t>
    </r>
    <r>
      <rPr>
        <vertAlign val="superscript"/>
        <sz val="8"/>
        <rFont val="Times New Roman"/>
        <family val="1"/>
      </rPr>
      <t>15</t>
    </r>
  </si>
  <si>
    <r>
      <rPr>
        <sz val="8"/>
        <rFont val="Times New Roman"/>
        <family val="1"/>
      </rPr>
      <t xml:space="preserve">                                                   </t>
    </r>
    <r>
      <rPr>
        <sz val="8"/>
        <rFont val="標楷體"/>
        <family val="4"/>
      </rPr>
      <t>單位：新台幣百萬元</t>
    </r>
  </si>
  <si>
    <r>
      <t>庫存現金</t>
    </r>
    <r>
      <rPr>
        <vertAlign val="superscript"/>
        <sz val="8"/>
        <rFont val="Times New Roman"/>
        <family val="1"/>
      </rPr>
      <t>1</t>
    </r>
  </si>
  <si>
    <r>
      <t>存放央行</t>
    </r>
    <r>
      <rPr>
        <vertAlign val="superscript"/>
        <sz val="8"/>
        <rFont val="Times New Roman"/>
        <family val="1"/>
      </rPr>
      <t>2</t>
    </r>
  </si>
  <si>
    <r>
      <t>庫存現金</t>
    </r>
    <r>
      <rPr>
        <vertAlign val="superscript"/>
        <sz val="8"/>
        <rFont val="Times New Roman"/>
        <family val="1"/>
      </rPr>
      <t>3</t>
    </r>
  </si>
  <si>
    <t/>
  </si>
  <si>
    <t>000000000</t>
  </si>
  <si>
    <t>全體金融機構</t>
  </si>
  <si>
    <t>EF01</t>
  </si>
  <si>
    <t>EF03</t>
  </si>
  <si>
    <t>EF07</t>
  </si>
  <si>
    <t>1.重要金融指標,金額</t>
  </si>
  <si>
    <t>1.重要金融指標(續)</t>
  </si>
  <si>
    <t>1.重要金融指標(續3)</t>
  </si>
  <si>
    <t>RMDY</t>
  </si>
  <si>
    <t>RMDYRM</t>
  </si>
  <si>
    <t>M1BD</t>
  </si>
  <si>
    <t>M2D</t>
  </si>
  <si>
    <t>M2DRY</t>
  </si>
  <si>
    <t>MIDEPTRY</t>
  </si>
  <si>
    <t>MIL&amp;I1RY</t>
  </si>
  <si>
    <t>F16</t>
  </si>
  <si>
    <t>MSRCP3M</t>
  </si>
  <si>
    <t>FCLWRON1</t>
  </si>
  <si>
    <t>準備貨幣日平均</t>
  </si>
  <si>
    <t>31-90天期商業本票次級市場利率</t>
  </si>
  <si>
    <r>
      <t xml:space="preserve">準備貨幣         調整後      日平均
</t>
    </r>
    <r>
      <rPr>
        <b/>
        <sz val="11"/>
        <color indexed="10"/>
        <rFont val="新細明體"/>
        <family val="1"/>
      </rPr>
      <t xml:space="preserve">P.1 </t>
    </r>
    <r>
      <rPr>
        <sz val="11"/>
        <color indexed="10"/>
        <rFont val="新細明體"/>
        <family val="1"/>
      </rPr>
      <t xml:space="preserve">  </t>
    </r>
    <r>
      <rPr>
        <sz val="11"/>
        <color indexed="12"/>
        <rFont val="新細明體"/>
        <family val="1"/>
      </rPr>
      <t xml:space="preserve">   </t>
    </r>
  </si>
  <si>
    <t xml:space="preserve"> 1   '19</t>
  </si>
  <si>
    <t xml:space="preserve"> 1   '20</t>
  </si>
  <si>
    <t>檔案名稱，若無修正毋須更改</t>
  </si>
  <si>
    <t>月份</t>
  </si>
  <si>
    <t>10905</t>
  </si>
  <si>
    <t>_IX.xls</t>
  </si>
  <si>
    <t>檔案資料夾</t>
  </si>
  <si>
    <r>
      <t>I:\FS\16_</t>
    </r>
    <r>
      <rPr>
        <sz val="12"/>
        <rFont val="細明體"/>
        <family val="3"/>
      </rPr>
      <t>上網資料</t>
    </r>
    <r>
      <rPr>
        <sz val="12"/>
        <rFont val="Times New Roman"/>
        <family val="1"/>
      </rPr>
      <t>\</t>
    </r>
    <r>
      <rPr>
        <sz val="12"/>
        <rFont val="細明體"/>
        <family val="3"/>
      </rPr>
      <t>央行上網資料</t>
    </r>
    <r>
      <rPr>
        <sz val="12"/>
        <rFont val="Times New Roman"/>
        <family val="1"/>
      </rPr>
      <t>\</t>
    </r>
    <r>
      <rPr>
        <sz val="12"/>
        <rFont val="細明體"/>
        <family val="3"/>
      </rPr>
      <t>電子書</t>
    </r>
    <r>
      <rPr>
        <sz val="12"/>
        <rFont val="Times New Roman"/>
        <family val="1"/>
      </rPr>
      <t>\PC</t>
    </r>
    <r>
      <rPr>
        <sz val="12"/>
        <rFont val="細明體"/>
        <family val="3"/>
      </rPr>
      <t>檔案</t>
    </r>
    <r>
      <rPr>
        <sz val="12"/>
        <rFont val="Times New Roman"/>
        <family val="1"/>
      </rPr>
      <t>\</t>
    </r>
  </si>
  <si>
    <t>檔案位置及檔名</t>
  </si>
  <si>
    <t>資料</t>
  </si>
  <si>
    <t>\</t>
  </si>
  <si>
    <t xml:space="preserve"> 1   '21</t>
  </si>
  <si>
    <t xml:space="preserve"> 1   '22</t>
  </si>
  <si>
    <t xml:space="preserve"> 1   '24</t>
  </si>
  <si>
    <t xml:space="preserve"> 1   '23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</si>
</sst>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[$-404]e/m"/>
    <numFmt numFmtId="178" formatCode="0.0000"/>
    <numFmt numFmtId="179" formatCode="0.000\ "/>
    <numFmt numFmtId="180" formatCode="#,##0.000"/>
    <numFmt numFmtId="181" formatCode="* \ \ #,##0_-;\ \-* \ \ #,##0_-;_-* &quot;--&quot;_-;_-@_-"/>
    <numFmt numFmtId="182" formatCode="* \ \ #,##0.00_-;\ \-* \ \ #,##0.00_-;_-* &quot;--&quot;_-;_-@_-"/>
    <numFmt numFmtId="183" formatCode="* \ \ #,##0_-;\ \-#,##0_-;_-* &quot;--&quot;_-;_-@_-"/>
    <numFmt numFmtId="184" formatCode="* \ \ #,##0.00_-;\ \-* \ \ #,##0.00_-;_-* &quot;0.00&quot;_-;_-@_-"/>
    <numFmt numFmtId="185" formatCode="* \ \ #,##0.000_-;\ \-* \ \ #,##0.000_-;_-* &quot;--&quot;_-;_-@_-"/>
    <numFmt numFmtId="186" formatCode="* \ \ #,##0.0000_-;\ \-* \ \ #,##0.0000_-;_-* &quot;--&quot;_-;_-@_-"/>
    <numFmt numFmtId="187" formatCode="* \ \ #,##0.0_-;\ \-* \ \ #,##0.0_-;_-* &quot;--&quot;_-;_-@_-"/>
    <numFmt numFmtId="188" formatCode="* \ \ #,##0.00_-;\ \-* \ \ #,##0.00_-;_-* &quot;…&quot;_-;_-@_-"/>
    <numFmt numFmtId="189" formatCode="0.0_);[Red]\(0.0\)"/>
    <numFmt numFmtId="190" formatCode="#,##0_);[Red]\(#,##0\)"/>
  </numFmts>
  <fonts count="130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華康中楷體"/>
      <family val="3"/>
    </font>
    <font>
      <sz val="9"/>
      <name val="新細明體"/>
      <family val="1"/>
    </font>
    <font>
      <sz val="9"/>
      <color indexed="10"/>
      <name val="新細明體"/>
      <family val="1"/>
    </font>
    <font>
      <sz val="9"/>
      <name val="Bookman Old Style"/>
      <family val="1"/>
    </font>
    <font>
      <sz val="10"/>
      <name val="Times New Roman"/>
      <family val="1"/>
    </font>
    <font>
      <sz val="10"/>
      <name val="新細明體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新細明體"/>
      <family val="1"/>
    </font>
    <font>
      <sz val="10"/>
      <color indexed="12"/>
      <name val="新細明體"/>
      <family val="1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1"/>
      <name val="華康仿宋體W6"/>
      <family val="3"/>
    </font>
    <font>
      <sz val="11"/>
      <name val="Century Gothic"/>
      <family val="2"/>
    </font>
    <font>
      <vertAlign val="subscript"/>
      <sz val="12"/>
      <color indexed="12"/>
      <name val="新細明體"/>
      <family val="1"/>
    </font>
    <font>
      <vertAlign val="subscript"/>
      <sz val="9"/>
      <color indexed="12"/>
      <name val="新細明體"/>
      <family val="1"/>
    </font>
    <font>
      <b/>
      <sz val="11"/>
      <color indexed="10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8"/>
      <name val="Times New Roman"/>
      <family val="1"/>
    </font>
    <font>
      <sz val="7"/>
      <name val="Times New Roman"/>
      <family val="1"/>
    </font>
    <font>
      <sz val="8"/>
      <name val="標楷體"/>
      <family val="4"/>
    </font>
    <font>
      <sz val="7"/>
      <color indexed="8"/>
      <name val="細明體"/>
      <family val="3"/>
    </font>
    <font>
      <sz val="12"/>
      <name val="標楷體"/>
      <family val="4"/>
    </font>
    <font>
      <b/>
      <sz val="14"/>
      <name val="標楷體"/>
      <family val="4"/>
    </font>
    <font>
      <vertAlign val="superscript"/>
      <sz val="8"/>
      <name val="Times New Roman"/>
      <family val="1"/>
    </font>
    <font>
      <sz val="7"/>
      <name val="標楷體"/>
      <family val="4"/>
    </font>
    <font>
      <vertAlign val="superscript"/>
      <sz val="8"/>
      <name val="標楷體"/>
      <family val="4"/>
    </font>
    <font>
      <vertAlign val="superscript"/>
      <sz val="7"/>
      <name val="Times New Roman"/>
      <family val="1"/>
    </font>
    <font>
      <sz val="11"/>
      <color indexed="12"/>
      <name val="新細明體"/>
      <family val="1"/>
    </font>
    <font>
      <b/>
      <vertAlign val="superscript"/>
      <sz val="14"/>
      <name val="標楷體"/>
      <family val="4"/>
    </font>
    <font>
      <b/>
      <sz val="14"/>
      <name val="Times New Roman"/>
      <family val="1"/>
    </font>
    <font>
      <sz val="7"/>
      <name val="細明體"/>
      <family val="3"/>
    </font>
    <font>
      <sz val="10"/>
      <name val="標楷體"/>
      <family val="4"/>
    </font>
    <font>
      <sz val="11"/>
      <color indexed="10"/>
      <name val="新細明體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7.5"/>
      <name val="新細明體"/>
      <family val="1"/>
    </font>
    <font>
      <sz val="8"/>
      <name val="新細明體"/>
      <family val="1"/>
    </font>
    <font>
      <sz val="11"/>
      <name val="新細明體"/>
      <family val="1"/>
    </font>
    <font>
      <sz val="12"/>
      <color indexed="12"/>
      <name val="新細明體"/>
      <family val="1"/>
    </font>
    <font>
      <sz val="8"/>
      <color indexed="10"/>
      <name val="Times New Roman"/>
      <family val="1"/>
    </font>
    <font>
      <sz val="8"/>
      <color indexed="10"/>
      <name val="標楷體"/>
      <family val="4"/>
    </font>
    <font>
      <sz val="14"/>
      <color indexed="8"/>
      <name val="Times New Roman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14"/>
      <color indexed="8"/>
      <name val="新細明體"/>
      <family val="1"/>
    </font>
    <font>
      <sz val="10"/>
      <color indexed="62"/>
      <name val="華康中楷體"/>
      <family val="3"/>
    </font>
    <font>
      <sz val="10"/>
      <color indexed="62"/>
      <name val="新細明體"/>
      <family val="1"/>
    </font>
    <font>
      <sz val="6"/>
      <color indexed="18"/>
      <name val="Times New Roman"/>
      <family val="1"/>
    </font>
    <font>
      <sz val="10"/>
      <color indexed="50"/>
      <name val="華康中楷體"/>
      <family val="3"/>
    </font>
    <font>
      <sz val="10"/>
      <color indexed="50"/>
      <name val="新細明體"/>
      <family val="1"/>
    </font>
    <font>
      <sz val="10"/>
      <color indexed="14"/>
      <name val="華康中楷體"/>
      <family val="3"/>
    </font>
    <font>
      <sz val="10"/>
      <color indexed="14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.75"/>
      <color indexed="8"/>
      <name val="Times New Roman"/>
      <family val="1"/>
    </font>
    <font>
      <sz val="9.75"/>
      <color indexed="8"/>
      <name val="標楷體"/>
      <family val="4"/>
    </font>
    <font>
      <sz val="9.75"/>
      <color indexed="18"/>
      <name val="標楷體"/>
      <family val="4"/>
    </font>
    <font>
      <sz val="11"/>
      <color indexed="8"/>
      <name val="Times New Roman"/>
      <family val="1"/>
    </font>
    <font>
      <sz val="10"/>
      <color indexed="18"/>
      <name val="Times New Roman"/>
      <family val="1"/>
    </font>
    <font>
      <sz val="9.5"/>
      <color indexed="8"/>
      <name val="標楷體"/>
      <family val="4"/>
    </font>
    <font>
      <sz val="10"/>
      <color indexed="16"/>
      <name val="Times New Roman"/>
      <family val="1"/>
    </font>
    <font>
      <sz val="10"/>
      <color indexed="16"/>
      <name val="標楷體"/>
      <family val="4"/>
    </font>
    <font>
      <sz val="8.25"/>
      <color indexed="16"/>
      <name val="標楷體"/>
      <family val="4"/>
    </font>
    <font>
      <sz val="10"/>
      <color indexed="18"/>
      <name val="標楷體"/>
      <family val="4"/>
    </font>
    <font>
      <sz val="8.25"/>
      <color indexed="18"/>
      <name val="標楷體"/>
      <family val="4"/>
    </font>
    <font>
      <sz val="10"/>
      <color indexed="8"/>
      <name val="標楷體"/>
      <family val="4"/>
    </font>
    <font>
      <sz val="10"/>
      <color indexed="17"/>
      <name val="華康中楷體"/>
      <family val="3"/>
    </font>
    <font>
      <sz val="10"/>
      <color indexed="60"/>
      <name val="標楷體"/>
      <family val="4"/>
    </font>
    <font>
      <sz val="10"/>
      <color indexed="6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sz val="7.5"/>
      <name val="Cambria"/>
      <family val="1"/>
    </font>
    <font>
      <sz val="8"/>
      <name val="Cambria"/>
      <family val="1"/>
    </font>
    <font>
      <sz val="9"/>
      <name val="Cambria"/>
      <family val="1"/>
    </font>
    <font>
      <sz val="11"/>
      <name val="Cambria"/>
      <family val="1"/>
    </font>
    <font>
      <sz val="12"/>
      <color indexed="10"/>
      <name val="Cambria"/>
      <family val="1"/>
    </font>
    <font>
      <sz val="12"/>
      <color indexed="12"/>
      <name val="Cambria"/>
      <family val="1"/>
    </font>
    <font>
      <sz val="12"/>
      <color rgb="FF0000FF"/>
      <name val="Cambria"/>
      <family val="1"/>
    </font>
    <font>
      <sz val="10"/>
      <color rgb="FF0000FF"/>
      <name val="Cambria"/>
      <family val="1"/>
    </font>
    <font>
      <sz val="11"/>
      <color rgb="FF0000FF"/>
      <name val="Cambria"/>
      <family val="1"/>
    </font>
    <font>
      <sz val="8"/>
      <color rgb="FFC00000"/>
      <name val="Times New Roman"/>
      <family val="1"/>
    </font>
    <font>
      <sz val="8"/>
      <color rgb="FFC00000"/>
      <name val="標楷體"/>
      <family val="4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/>
    </border>
    <border>
      <left style="double">
        <color indexed="10"/>
      </left>
      <right style="double">
        <color indexed="10"/>
      </right>
      <top/>
      <bottom/>
    </border>
    <border>
      <left style="double">
        <color indexed="10"/>
      </left>
      <right style="double">
        <color indexed="10"/>
      </right>
      <top/>
      <bottom style="double">
        <color indexed="1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0" fillId="20" borderId="0" applyNumberFormat="0" applyBorder="0" applyAlignment="0" applyProtection="0"/>
    <xf numFmtId="0" fontId="101" fillId="0" borderId="1" applyNumberFormat="0" applyFill="0" applyAlignment="0" applyProtection="0"/>
    <xf numFmtId="0" fontId="102" fillId="21" borderId="0" applyNumberFormat="0" applyBorder="0" applyAlignment="0" applyProtection="0"/>
    <xf numFmtId="9" fontId="0" fillId="0" borderId="0" applyFont="0" applyFill="0" applyBorder="0" applyAlignment="0" applyProtection="0"/>
    <xf numFmtId="0" fontId="10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3" applyNumberFormat="0" applyFill="0" applyAlignment="0" applyProtection="0"/>
    <xf numFmtId="0" fontId="0" fillId="23" borderId="4" applyNumberFormat="0" applyFont="0" applyAlignment="0" applyProtection="0"/>
    <xf numFmtId="0" fontId="105" fillId="0" borderId="0" applyNumberFormat="0" applyFill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0" borderId="5" applyNumberFormat="0" applyFill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9" fillId="0" borderId="0" applyNumberFormat="0" applyFill="0" applyBorder="0" applyAlignment="0" applyProtection="0"/>
    <xf numFmtId="0" fontId="110" fillId="30" borderId="2" applyNumberFormat="0" applyAlignment="0" applyProtection="0"/>
    <xf numFmtId="0" fontId="111" fillId="22" borderId="8" applyNumberFormat="0" applyAlignment="0" applyProtection="0"/>
    <xf numFmtId="0" fontId="112" fillId="31" borderId="9" applyNumberFormat="0" applyAlignment="0" applyProtection="0"/>
    <xf numFmtId="0" fontId="113" fillId="32" borderId="0" applyNumberFormat="0" applyBorder="0" applyAlignment="0" applyProtection="0"/>
    <xf numFmtId="0" fontId="114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15" fillId="0" borderId="0" xfId="0" applyFont="1" applyAlignment="1" applyProtection="1">
      <alignment/>
      <protection locked="0"/>
    </xf>
    <xf numFmtId="3" fontId="116" fillId="33" borderId="0" xfId="0" applyNumberFormat="1" applyFont="1" applyFill="1" applyAlignment="1" applyProtection="1">
      <alignment horizontal="center"/>
      <protection locked="0"/>
    </xf>
    <xf numFmtId="3" fontId="117" fillId="0" borderId="0" xfId="0" applyNumberFormat="1" applyFont="1" applyFill="1" applyAlignment="1" applyProtection="1">
      <alignment horizontal="center"/>
      <protection locked="0"/>
    </xf>
    <xf numFmtId="3" fontId="115" fillId="0" borderId="0" xfId="0" applyNumberFormat="1" applyFont="1" applyAlignment="1" applyProtection="1">
      <alignment horizontal="right"/>
      <protection locked="0"/>
    </xf>
    <xf numFmtId="0" fontId="118" fillId="0" borderId="0" xfId="0" applyFont="1" applyAlignment="1" applyProtection="1">
      <alignment horizontal="center"/>
      <protection locked="0"/>
    </xf>
    <xf numFmtId="2" fontId="115" fillId="0" borderId="0" xfId="0" applyNumberFormat="1" applyFont="1" applyAlignment="1" applyProtection="1">
      <alignment horizontal="right"/>
      <protection locked="0"/>
    </xf>
    <xf numFmtId="3" fontId="119" fillId="0" borderId="0" xfId="0" applyNumberFormat="1" applyFont="1" applyFill="1" applyAlignment="1" applyProtection="1">
      <alignment horizontal="center" wrapText="1"/>
      <protection locked="0"/>
    </xf>
    <xf numFmtId="3" fontId="120" fillId="33" borderId="0" xfId="0" applyNumberFormat="1" applyFont="1" applyFill="1" applyAlignment="1" applyProtection="1">
      <alignment horizontal="center"/>
      <protection locked="0"/>
    </xf>
    <xf numFmtId="0" fontId="121" fillId="0" borderId="0" xfId="0" applyFont="1" applyAlignment="1" applyProtection="1">
      <alignment/>
      <protection locked="0"/>
    </xf>
    <xf numFmtId="3" fontId="121" fillId="0" borderId="0" xfId="0" applyNumberFormat="1" applyFont="1" applyAlignment="1" applyProtection="1">
      <alignment horizontal="center" vertical="center" wrapText="1"/>
      <protection locked="0"/>
    </xf>
    <xf numFmtId="176" fontId="121" fillId="0" borderId="0" xfId="0" applyNumberFormat="1" applyFont="1" applyAlignment="1" applyProtection="1">
      <alignment horizontal="center" vertical="center" wrapText="1"/>
      <protection locked="0"/>
    </xf>
    <xf numFmtId="3" fontId="115" fillId="0" borderId="0" xfId="0" applyNumberFormat="1" applyFont="1" applyAlignment="1" applyProtection="1">
      <alignment horizontal="center"/>
      <protection locked="0"/>
    </xf>
    <xf numFmtId="3" fontId="115" fillId="0" borderId="0" xfId="0" applyNumberFormat="1" applyFont="1" applyAlignment="1" applyProtection="1">
      <alignment/>
      <protection locked="0"/>
    </xf>
    <xf numFmtId="2" fontId="115" fillId="0" borderId="0" xfId="0" applyNumberFormat="1" applyFont="1" applyAlignment="1" applyProtection="1" quotePrefix="1">
      <alignment horizontal="center" wrapText="1"/>
      <protection locked="0"/>
    </xf>
    <xf numFmtId="2" fontId="117" fillId="0" borderId="0" xfId="0" applyNumberFormat="1" applyFont="1" applyAlignment="1" applyProtection="1">
      <alignment horizontal="center"/>
      <protection locked="0"/>
    </xf>
    <xf numFmtId="2" fontId="115" fillId="0" borderId="0" xfId="0" applyNumberFormat="1" applyFont="1" applyAlignment="1" applyProtection="1">
      <alignment/>
      <protection locked="0"/>
    </xf>
    <xf numFmtId="176" fontId="115" fillId="0" borderId="0" xfId="0" applyNumberFormat="1" applyFont="1" applyAlignment="1" applyProtection="1" quotePrefix="1">
      <alignment horizontal="center" wrapText="1"/>
      <protection locked="0"/>
    </xf>
    <xf numFmtId="176" fontId="115" fillId="0" borderId="0" xfId="0" applyNumberFormat="1" applyFont="1" applyAlignment="1" applyProtection="1">
      <alignment/>
      <protection locked="0"/>
    </xf>
    <xf numFmtId="177" fontId="115" fillId="0" borderId="10" xfId="0" applyNumberFormat="1" applyFont="1" applyBorder="1" applyAlignment="1" applyProtection="1">
      <alignment horizontal="center" vertical="center"/>
      <protection locked="0"/>
    </xf>
    <xf numFmtId="3" fontId="115" fillId="0" borderId="10" xfId="0" applyNumberFormat="1" applyFont="1" applyBorder="1" applyAlignment="1" applyProtection="1">
      <alignment horizontal="center" vertical="center"/>
      <protection locked="0"/>
    </xf>
    <xf numFmtId="0" fontId="115" fillId="0" borderId="0" xfId="0" applyFont="1" applyAlignment="1" applyProtection="1" quotePrefix="1">
      <alignment horizontal="left"/>
      <protection/>
    </xf>
    <xf numFmtId="3" fontId="115" fillId="0" borderId="0" xfId="0" applyNumberFormat="1" applyFont="1" applyAlignment="1" applyProtection="1" quotePrefix="1">
      <alignment horizontal="right"/>
      <protection/>
    </xf>
    <xf numFmtId="2" fontId="115" fillId="0" borderId="0" xfId="0" applyNumberFormat="1" applyFont="1" applyAlignment="1" applyProtection="1" quotePrefix="1">
      <alignment horizontal="right" wrapText="1"/>
      <protection/>
    </xf>
    <xf numFmtId="2" fontId="115" fillId="0" borderId="0" xfId="0" applyNumberFormat="1" applyFont="1" applyAlignment="1" applyProtection="1">
      <alignment/>
      <protection/>
    </xf>
    <xf numFmtId="176" fontId="115" fillId="0" borderId="0" xfId="0" applyNumberFormat="1" applyFont="1" applyAlignment="1" applyProtection="1">
      <alignment horizontal="right"/>
      <protection/>
    </xf>
    <xf numFmtId="179" fontId="115" fillId="0" borderId="0" xfId="0" applyNumberFormat="1" applyFont="1" applyBorder="1" applyAlignment="1" applyProtection="1">
      <alignment vertical="center"/>
      <protection/>
    </xf>
    <xf numFmtId="0" fontId="115" fillId="0" borderId="0" xfId="0" applyFont="1" applyAlignment="1" applyProtection="1">
      <alignment horizontal="left"/>
      <protection/>
    </xf>
    <xf numFmtId="3" fontId="115" fillId="0" borderId="0" xfId="0" applyNumberFormat="1" applyFont="1" applyAlignment="1" applyProtection="1">
      <alignment/>
      <protection/>
    </xf>
    <xf numFmtId="0" fontId="115" fillId="0" borderId="0" xfId="0" applyFont="1" applyAlignment="1" applyProtection="1">
      <alignment/>
      <protection/>
    </xf>
    <xf numFmtId="2" fontId="122" fillId="0" borderId="0" xfId="0" applyNumberFormat="1" applyFont="1" applyAlignment="1" applyProtection="1">
      <alignment/>
      <protection locked="0"/>
    </xf>
    <xf numFmtId="3" fontId="115" fillId="0" borderId="0" xfId="0" applyNumberFormat="1" applyFont="1" applyAlignment="1" applyProtection="1">
      <alignment horizontal="right"/>
      <protection/>
    </xf>
    <xf numFmtId="2" fontId="115" fillId="0" borderId="0" xfId="0" applyNumberFormat="1" applyFont="1" applyAlignment="1" applyProtection="1">
      <alignment horizontal="right"/>
      <protection/>
    </xf>
    <xf numFmtId="0" fontId="115" fillId="0" borderId="0" xfId="0" applyFont="1" applyAlignment="1" applyProtection="1">
      <alignment horizontal="right"/>
      <protection locked="0"/>
    </xf>
    <xf numFmtId="4" fontId="115" fillId="0" borderId="0" xfId="0" applyNumberFormat="1" applyFont="1" applyAlignment="1" applyProtection="1">
      <alignment horizontal="right"/>
      <protection locked="0"/>
    </xf>
    <xf numFmtId="0" fontId="115" fillId="0" borderId="0" xfId="0" applyFont="1" applyAlignment="1" applyProtection="1" quotePrefix="1">
      <alignment/>
      <protection/>
    </xf>
    <xf numFmtId="176" fontId="115" fillId="0" borderId="0" xfId="0" applyNumberFormat="1" applyFont="1" applyAlignment="1" applyProtection="1">
      <alignment horizontal="right"/>
      <protection locked="0"/>
    </xf>
    <xf numFmtId="0" fontId="115" fillId="0" borderId="0" xfId="0" applyFont="1" applyAlignment="1" applyProtection="1" quotePrefix="1">
      <alignment/>
      <protection locked="0"/>
    </xf>
    <xf numFmtId="0" fontId="115" fillId="0" borderId="0" xfId="0" applyFont="1" applyAlignment="1" applyProtection="1">
      <alignment horizontal="left"/>
      <protection locked="0"/>
    </xf>
    <xf numFmtId="2" fontId="123" fillId="0" borderId="0" xfId="0" applyNumberFormat="1" applyFont="1" applyAlignment="1" applyProtection="1">
      <alignment/>
      <protection locked="0"/>
    </xf>
    <xf numFmtId="0" fontId="115" fillId="0" borderId="0" xfId="0" applyFont="1" applyFill="1" applyAlignment="1" applyProtection="1">
      <alignment/>
      <protection locked="0"/>
    </xf>
    <xf numFmtId="2" fontId="115" fillId="34" borderId="0" xfId="0" applyNumberFormat="1" applyFont="1" applyFill="1" applyAlignment="1" applyProtection="1">
      <alignment/>
      <protection locked="0"/>
    </xf>
    <xf numFmtId="2" fontId="115" fillId="34" borderId="11" xfId="0" applyNumberFormat="1" applyFont="1" applyFill="1" applyBorder="1" applyAlignment="1" applyProtection="1">
      <alignment/>
      <protection locked="0"/>
    </xf>
    <xf numFmtId="2" fontId="115" fillId="34" borderId="12" xfId="0" applyNumberFormat="1" applyFont="1" applyFill="1" applyBorder="1" applyAlignment="1" applyProtection="1">
      <alignment/>
      <protection locked="0"/>
    </xf>
    <xf numFmtId="2" fontId="115" fillId="0" borderId="12" xfId="0" applyNumberFormat="1" applyFont="1" applyBorder="1" applyAlignment="1" applyProtection="1">
      <alignment/>
      <protection locked="0"/>
    </xf>
    <xf numFmtId="2" fontId="115" fillId="0" borderId="13" xfId="0" applyNumberFormat="1" applyFont="1" applyBorder="1" applyAlignment="1" applyProtection="1">
      <alignment/>
      <protection locked="0"/>
    </xf>
    <xf numFmtId="4" fontId="115" fillId="0" borderId="0" xfId="0" applyNumberFormat="1" applyFont="1" applyAlignment="1" applyProtection="1">
      <alignment/>
      <protection locked="0"/>
    </xf>
    <xf numFmtId="180" fontId="115" fillId="0" borderId="0" xfId="0" applyNumberFormat="1" applyFont="1" applyAlignment="1" applyProtection="1">
      <alignment/>
      <protection locked="0"/>
    </xf>
    <xf numFmtId="2" fontId="115" fillId="0" borderId="0" xfId="0" applyNumberFormat="1" applyFont="1" applyAlignment="1">
      <alignment/>
    </xf>
    <xf numFmtId="3" fontId="124" fillId="0" borderId="0" xfId="0" applyNumberFormat="1" applyFont="1" applyAlignment="1" applyProtection="1">
      <alignment/>
      <protection locked="0"/>
    </xf>
    <xf numFmtId="178" fontId="124" fillId="0" borderId="0" xfId="0" applyNumberFormat="1" applyFont="1" applyAlignment="1" applyProtection="1">
      <alignment/>
      <protection locked="0"/>
    </xf>
    <xf numFmtId="3" fontId="125" fillId="0" borderId="0" xfId="0" applyNumberFormat="1" applyFont="1" applyFill="1" applyAlignment="1" applyProtection="1">
      <alignment horizontal="center"/>
      <protection locked="0"/>
    </xf>
    <xf numFmtId="3" fontId="125" fillId="0" borderId="0" xfId="0" applyNumberFormat="1" applyFont="1" applyAlignment="1" applyProtection="1">
      <alignment horizontal="center"/>
      <protection locked="0"/>
    </xf>
    <xf numFmtId="3" fontId="126" fillId="0" borderId="0" xfId="0" applyNumberFormat="1" applyFont="1" applyAlignment="1" applyProtection="1" quotePrefix="1">
      <alignment horizontal="center" vertical="center" wrapText="1"/>
      <protection locked="0"/>
    </xf>
    <xf numFmtId="3" fontId="124" fillId="0" borderId="0" xfId="0" applyNumberFormat="1" applyFont="1" applyAlignment="1" applyProtection="1">
      <alignment horizontal="center"/>
      <protection locked="0"/>
    </xf>
    <xf numFmtId="3" fontId="124" fillId="0" borderId="0" xfId="0" applyNumberFormat="1" applyFont="1" applyAlignment="1" applyProtection="1" quotePrefix="1">
      <alignment horizontal="right"/>
      <protection/>
    </xf>
    <xf numFmtId="178" fontId="126" fillId="0" borderId="0" xfId="0" applyNumberFormat="1" applyFont="1" applyAlignment="1" applyProtection="1">
      <alignment horizontal="center" vertical="center" wrapText="1"/>
      <protection locked="0"/>
    </xf>
    <xf numFmtId="178" fontId="124" fillId="0" borderId="0" xfId="0" applyNumberFormat="1" applyFont="1" applyBorder="1" applyAlignment="1" applyProtection="1">
      <alignment/>
      <protection/>
    </xf>
    <xf numFmtId="2" fontId="121" fillId="0" borderId="0" xfId="0" applyNumberFormat="1" applyFont="1" applyAlignment="1" applyProtection="1" quotePrefix="1">
      <alignment horizontal="center" vertical="center" wrapText="1"/>
      <protection locked="0"/>
    </xf>
    <xf numFmtId="3" fontId="121" fillId="0" borderId="0" xfId="0" applyNumberFormat="1" applyFont="1" applyAlignment="1" applyProtection="1" quotePrefix="1">
      <alignment horizontal="center" vertical="center" wrapText="1"/>
      <protection locked="0"/>
    </xf>
    <xf numFmtId="2" fontId="121" fillId="0" borderId="0" xfId="0" applyNumberFormat="1" applyFont="1" applyAlignment="1" applyProtection="1">
      <alignment horizontal="center" vertical="center" wrapText="1"/>
      <protection locked="0"/>
    </xf>
    <xf numFmtId="176" fontId="121" fillId="0" borderId="0" xfId="0" applyNumberFormat="1" applyFont="1" applyAlignment="1" applyProtection="1" quotePrefix="1">
      <alignment horizontal="center" vertical="center" wrapText="1"/>
      <protection locked="0"/>
    </xf>
    <xf numFmtId="0" fontId="22" fillId="35" borderId="0" xfId="0" applyFont="1" applyFill="1" applyAlignment="1">
      <alignment/>
    </xf>
    <xf numFmtId="0" fontId="0" fillId="35" borderId="0" xfId="0" applyFill="1" applyAlignment="1">
      <alignment/>
    </xf>
    <xf numFmtId="2" fontId="124" fillId="0" borderId="0" xfId="0" applyNumberFormat="1" applyFont="1" applyAlignment="1" applyProtection="1">
      <alignment/>
      <protection locked="0"/>
    </xf>
    <xf numFmtId="0" fontId="124" fillId="0" borderId="0" xfId="0" applyFont="1" applyAlignment="1" applyProtection="1">
      <alignment/>
      <protection locked="0"/>
    </xf>
    <xf numFmtId="181" fontId="24" fillId="36" borderId="14" xfId="0" applyNumberFormat="1" applyFont="1" applyFill="1" applyBorder="1" applyAlignment="1">
      <alignment horizontal="right" vertical="center"/>
    </xf>
    <xf numFmtId="181" fontId="24" fillId="36" borderId="15" xfId="0" applyNumberFormat="1" applyFont="1" applyFill="1" applyBorder="1" applyAlignment="1">
      <alignment horizontal="right" vertical="center"/>
    </xf>
    <xf numFmtId="182" fontId="24" fillId="36" borderId="15" xfId="0" applyNumberFormat="1" applyFont="1" applyFill="1" applyBorder="1" applyAlignment="1">
      <alignment horizontal="right" vertical="center"/>
    </xf>
    <xf numFmtId="182" fontId="24" fillId="0" borderId="15" xfId="0" applyNumberFormat="1" applyFont="1" applyFill="1" applyBorder="1" applyAlignment="1">
      <alignment horizontal="right" vertical="center"/>
    </xf>
    <xf numFmtId="182" fontId="24" fillId="36" borderId="16" xfId="0" applyNumberFormat="1" applyFont="1" applyFill="1" applyBorder="1" applyAlignment="1">
      <alignment horizontal="right" vertical="center"/>
    </xf>
    <xf numFmtId="49" fontId="26" fillId="36" borderId="16" xfId="0" applyNumberFormat="1" applyFont="1" applyFill="1" applyBorder="1" applyAlignment="1" quotePrefix="1">
      <alignment horizontal="left" vertical="center"/>
    </xf>
    <xf numFmtId="0" fontId="24" fillId="36" borderId="0" xfId="0" applyFont="1" applyFill="1" applyAlignment="1">
      <alignment/>
    </xf>
    <xf numFmtId="181" fontId="24" fillId="0" borderId="15" xfId="0" applyNumberFormat="1" applyFont="1" applyFill="1" applyBorder="1" applyAlignment="1">
      <alignment vertical="center"/>
    </xf>
    <xf numFmtId="182" fontId="24" fillId="36" borderId="17" xfId="0" applyNumberFormat="1" applyFont="1" applyFill="1" applyBorder="1" applyAlignment="1">
      <alignment horizontal="right" vertical="center"/>
    </xf>
    <xf numFmtId="49" fontId="24" fillId="36" borderId="17" xfId="0" applyNumberFormat="1" applyFont="1" applyFill="1" applyBorder="1" applyAlignment="1" quotePrefix="1">
      <alignment horizontal="left" vertical="center"/>
    </xf>
    <xf numFmtId="49" fontId="24" fillId="36" borderId="16" xfId="0" applyNumberFormat="1" applyFont="1" applyFill="1" applyBorder="1" applyAlignment="1" quotePrefix="1">
      <alignment horizontal="left" vertical="center"/>
    </xf>
    <xf numFmtId="182" fontId="24" fillId="35" borderId="15" xfId="0" applyNumberFormat="1" applyFont="1" applyFill="1" applyBorder="1" applyAlignment="1">
      <alignment horizontal="right" vertical="center"/>
    </xf>
    <xf numFmtId="49" fontId="24" fillId="36" borderId="16" xfId="0" applyNumberFormat="1" applyFont="1" applyFill="1" applyBorder="1" applyAlignment="1">
      <alignment horizontal="left" vertical="center"/>
    </xf>
    <xf numFmtId="0" fontId="0" fillId="36" borderId="0" xfId="0" applyFont="1" applyFill="1" applyAlignment="1">
      <alignment vertical="center"/>
    </xf>
    <xf numFmtId="49" fontId="29" fillId="36" borderId="0" xfId="0" applyNumberFormat="1" applyFont="1" applyFill="1" applyAlignment="1">
      <alignment/>
    </xf>
    <xf numFmtId="49" fontId="29" fillId="35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 vertical="center"/>
    </xf>
    <xf numFmtId="0" fontId="0" fillId="36" borderId="0" xfId="0" applyFont="1" applyFill="1" applyAlignment="1">
      <alignment vertical="center" wrapText="1"/>
    </xf>
    <xf numFmtId="0" fontId="0" fillId="35" borderId="0" xfId="0" applyFont="1" applyFill="1" applyAlignment="1">
      <alignment vertical="center" wrapText="1"/>
    </xf>
    <xf numFmtId="0" fontId="2" fillId="36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26" fillId="36" borderId="18" xfId="0" applyFont="1" applyFill="1" applyBorder="1" applyAlignment="1">
      <alignment wrapText="1"/>
    </xf>
    <xf numFmtId="0" fontId="26" fillId="36" borderId="0" xfId="0" applyFont="1" applyFill="1" applyAlignment="1">
      <alignment horizontal="center" vertical="center"/>
    </xf>
    <xf numFmtId="49" fontId="26" fillId="0" borderId="16" xfId="0" applyNumberFormat="1" applyFont="1" applyFill="1" applyBorder="1" applyAlignment="1">
      <alignment horizontal="right" vertical="center"/>
    </xf>
    <xf numFmtId="49" fontId="25" fillId="0" borderId="16" xfId="0" applyNumberFormat="1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 wrapText="1"/>
    </xf>
    <xf numFmtId="0" fontId="28" fillId="36" borderId="0" xfId="0" applyFont="1" applyFill="1" applyAlignment="1">
      <alignment horizontal="center" vertical="center"/>
    </xf>
    <xf numFmtId="0" fontId="26" fillId="35" borderId="15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8" fillId="36" borderId="18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35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176" fontId="124" fillId="0" borderId="0" xfId="0" applyNumberFormat="1" applyFont="1" applyAlignment="1" applyProtection="1">
      <alignment/>
      <protection locked="0"/>
    </xf>
    <xf numFmtId="0" fontId="29" fillId="35" borderId="0" xfId="0" applyFont="1" applyFill="1" applyAlignment="1">
      <alignment/>
    </xf>
    <xf numFmtId="0" fontId="36" fillId="35" borderId="0" xfId="0" applyFont="1" applyFill="1" applyAlignment="1">
      <alignment/>
    </xf>
    <xf numFmtId="0" fontId="36" fillId="36" borderId="0" xfId="0" applyFont="1" applyFill="1" applyAlignment="1">
      <alignment/>
    </xf>
    <xf numFmtId="0" fontId="0" fillId="36" borderId="0" xfId="0" applyFont="1" applyFill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0" fillId="36" borderId="18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4" fillId="36" borderId="0" xfId="0" applyFont="1" applyFill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24" fillId="36" borderId="16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 horizontal="center" vertical="center"/>
    </xf>
    <xf numFmtId="181" fontId="24" fillId="35" borderId="15" xfId="0" applyNumberFormat="1" applyFont="1" applyFill="1" applyBorder="1" applyAlignment="1">
      <alignment horizontal="right" vertical="center"/>
    </xf>
    <xf numFmtId="49" fontId="26" fillId="36" borderId="16" xfId="0" applyNumberFormat="1" applyFont="1" applyFill="1" applyBorder="1" applyAlignment="1">
      <alignment horizontal="left" vertical="center"/>
    </xf>
    <xf numFmtId="0" fontId="0" fillId="37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6" fillId="36" borderId="0" xfId="0" applyFont="1" applyFill="1" applyBorder="1" applyAlignment="1" quotePrefix="1">
      <alignment horizontal="right"/>
    </xf>
    <xf numFmtId="0" fontId="26" fillId="36" borderId="14" xfId="0" applyFont="1" applyFill="1" applyBorder="1" applyAlignment="1">
      <alignment horizontal="right"/>
    </xf>
    <xf numFmtId="181" fontId="24" fillId="36" borderId="0" xfId="0" applyNumberFormat="1" applyFont="1" applyFill="1" applyBorder="1" applyAlignment="1">
      <alignment horizontal="left" vertical="center"/>
    </xf>
    <xf numFmtId="181" fontId="24" fillId="36" borderId="14" xfId="0" applyNumberFormat="1" applyFont="1" applyFill="1" applyBorder="1" applyAlignment="1">
      <alignment horizontal="left" vertical="center"/>
    </xf>
    <xf numFmtId="0" fontId="25" fillId="36" borderId="10" xfId="0" applyFont="1" applyFill="1" applyBorder="1" applyAlignment="1">
      <alignment horizontal="center" vertical="center" wrapText="1"/>
    </xf>
    <xf numFmtId="0" fontId="25" fillId="36" borderId="22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26" fillId="36" borderId="17" xfId="0" applyFont="1" applyFill="1" applyBorder="1" applyAlignment="1">
      <alignment horizontal="center" vertical="center" wrapText="1"/>
    </xf>
    <xf numFmtId="0" fontId="26" fillId="36" borderId="23" xfId="0" applyFont="1" applyFill="1" applyBorder="1" applyAlignment="1">
      <alignment horizontal="center" vertical="center" wrapText="1"/>
    </xf>
    <xf numFmtId="0" fontId="26" fillId="36" borderId="24" xfId="0" applyFont="1" applyFill="1" applyBorder="1" applyAlignment="1">
      <alignment horizontal="center" vertical="center" wrapText="1"/>
    </xf>
    <xf numFmtId="0" fontId="25" fillId="36" borderId="19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0" fontId="25" fillId="36" borderId="16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center" vertical="center"/>
    </xf>
    <xf numFmtId="0" fontId="25" fillId="36" borderId="15" xfId="0" applyFont="1" applyFill="1" applyBorder="1" applyAlignment="1">
      <alignment horizontal="center" vertical="center" wrapText="1"/>
    </xf>
    <xf numFmtId="184" fontId="24" fillId="36" borderId="0" xfId="0" applyNumberFormat="1" applyFont="1" applyFill="1" applyBorder="1" applyAlignment="1">
      <alignment horizontal="right" vertical="center"/>
    </xf>
    <xf numFmtId="184" fontId="24" fillId="36" borderId="14" xfId="0" applyNumberFormat="1" applyFont="1" applyFill="1" applyBorder="1" applyAlignment="1">
      <alignment horizontal="right" vertical="center"/>
    </xf>
    <xf numFmtId="0" fontId="26" fillId="36" borderId="0" xfId="0" applyFont="1" applyFill="1" applyBorder="1" applyAlignment="1" quotePrefix="1">
      <alignment horizontal="left"/>
    </xf>
    <xf numFmtId="0" fontId="26" fillId="36" borderId="14" xfId="0" applyFont="1" applyFill="1" applyBorder="1" applyAlignment="1">
      <alignment horizontal="left"/>
    </xf>
    <xf numFmtId="0" fontId="26" fillId="36" borderId="0" xfId="0" applyFont="1" applyFill="1" applyBorder="1" applyAlignment="1">
      <alignment horizontal="left"/>
    </xf>
    <xf numFmtId="0" fontId="26" fillId="36" borderId="0" xfId="0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25" fillId="36" borderId="16" xfId="0" applyFont="1" applyFill="1" applyBorder="1" applyAlignment="1">
      <alignment horizontal="center" vertical="center"/>
    </xf>
    <xf numFmtId="0" fontId="25" fillId="36" borderId="22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 vertical="center"/>
    </xf>
    <xf numFmtId="0" fontId="25" fillId="36" borderId="14" xfId="0" applyFont="1" applyFill="1" applyBorder="1" applyAlignment="1">
      <alignment horizontal="center" vertical="center"/>
    </xf>
    <xf numFmtId="0" fontId="26" fillId="36" borderId="22" xfId="0" applyFont="1" applyFill="1" applyBorder="1" applyAlignment="1">
      <alignment horizontal="center" vertical="center" wrapText="1"/>
    </xf>
    <xf numFmtId="0" fontId="26" fillId="35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85" fontId="24" fillId="36" borderId="14" xfId="0" applyNumberFormat="1" applyFont="1" applyFill="1" applyBorder="1" applyAlignment="1">
      <alignment horizontal="right" vertical="center"/>
    </xf>
    <xf numFmtId="182" fontId="24" fillId="36" borderId="14" xfId="0" applyNumberFormat="1" applyFont="1" applyFill="1" applyBorder="1" applyAlignment="1">
      <alignment horizontal="right" vertical="center"/>
    </xf>
    <xf numFmtId="186" fontId="24" fillId="36" borderId="14" xfId="0" applyNumberFormat="1" applyFont="1" applyFill="1" applyBorder="1" applyAlignment="1">
      <alignment horizontal="right" vertical="center"/>
    </xf>
    <xf numFmtId="187" fontId="24" fillId="36" borderId="15" xfId="0" applyNumberFormat="1" applyFont="1" applyFill="1" applyBorder="1" applyAlignment="1">
      <alignment horizontal="right" vertical="center"/>
    </xf>
    <xf numFmtId="183" fontId="24" fillId="36" borderId="15" xfId="0" applyNumberFormat="1" applyFont="1" applyFill="1" applyBorder="1" applyAlignment="1">
      <alignment horizontal="right" vertical="center"/>
    </xf>
    <xf numFmtId="183" fontId="24" fillId="36" borderId="14" xfId="0" applyNumberFormat="1" applyFont="1" applyFill="1" applyBorder="1" applyAlignment="1">
      <alignment horizontal="right" vertical="center"/>
    </xf>
    <xf numFmtId="183" fontId="24" fillId="36" borderId="16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25" fillId="36" borderId="18" xfId="0" applyFont="1" applyFill="1" applyBorder="1" applyAlignment="1">
      <alignment horizontal="center" vertical="center" wrapText="1"/>
    </xf>
    <xf numFmtId="0" fontId="26" fillId="36" borderId="0" xfId="0" applyFont="1" applyFill="1" applyBorder="1" applyAlignment="1">
      <alignment horizontal="center" vertical="center" wrapText="1"/>
    </xf>
    <xf numFmtId="0" fontId="25" fillId="36" borderId="0" xfId="0" applyFont="1" applyFill="1" applyBorder="1" applyAlignment="1">
      <alignment horizontal="center" vertical="center" wrapText="1"/>
    </xf>
    <xf numFmtId="0" fontId="25" fillId="36" borderId="18" xfId="0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182" fontId="24" fillId="36" borderId="0" xfId="0" applyNumberFormat="1" applyFont="1" applyFill="1" applyBorder="1" applyAlignment="1">
      <alignment horizontal="center" vertical="center"/>
    </xf>
    <xf numFmtId="182" fontId="24" fillId="36" borderId="14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right" vertical="center"/>
    </xf>
    <xf numFmtId="181" fontId="127" fillId="36" borderId="14" xfId="0" applyNumberFormat="1" applyFont="1" applyFill="1" applyBorder="1" applyAlignment="1">
      <alignment horizontal="right" vertical="center"/>
    </xf>
    <xf numFmtId="181" fontId="127" fillId="36" borderId="15" xfId="0" applyNumberFormat="1" applyFont="1" applyFill="1" applyBorder="1" applyAlignment="1">
      <alignment horizontal="right" vertical="center"/>
    </xf>
    <xf numFmtId="182" fontId="127" fillId="36" borderId="15" xfId="0" applyNumberFormat="1" applyFont="1" applyFill="1" applyBorder="1" applyAlignment="1">
      <alignment horizontal="right" vertical="center"/>
    </xf>
    <xf numFmtId="182" fontId="127" fillId="0" borderId="15" xfId="0" applyNumberFormat="1" applyFont="1" applyFill="1" applyBorder="1" applyAlignment="1">
      <alignment horizontal="right" vertical="center"/>
    </xf>
    <xf numFmtId="182" fontId="127" fillId="36" borderId="16" xfId="0" applyNumberFormat="1" applyFont="1" applyFill="1" applyBorder="1" applyAlignment="1">
      <alignment horizontal="right" vertical="center"/>
    </xf>
    <xf numFmtId="49" fontId="128" fillId="36" borderId="16" xfId="0" applyNumberFormat="1" applyFont="1" applyFill="1" applyBorder="1" applyAlignment="1" quotePrefix="1">
      <alignment horizontal="left" vertical="center"/>
    </xf>
    <xf numFmtId="0" fontId="127" fillId="36" borderId="0" xfId="0" applyFont="1" applyFill="1" applyAlignment="1">
      <alignment/>
    </xf>
    <xf numFmtId="181" fontId="127" fillId="0" borderId="15" xfId="0" applyNumberFormat="1" applyFont="1" applyFill="1" applyBorder="1" applyAlignment="1">
      <alignment vertical="center"/>
    </xf>
    <xf numFmtId="49" fontId="127" fillId="36" borderId="16" xfId="0" applyNumberFormat="1" applyFont="1" applyFill="1" applyBorder="1" applyAlignment="1" quotePrefix="1">
      <alignment horizontal="left" vertical="center"/>
    </xf>
    <xf numFmtId="0" fontId="128" fillId="36" borderId="0" xfId="0" applyFont="1" applyFill="1" applyBorder="1" applyAlignment="1" quotePrefix="1">
      <alignment horizontal="left"/>
    </xf>
    <xf numFmtId="0" fontId="128" fillId="36" borderId="14" xfId="0" applyFont="1" applyFill="1" applyBorder="1" applyAlignment="1">
      <alignment horizontal="left"/>
    </xf>
    <xf numFmtId="49" fontId="29" fillId="0" borderId="0" xfId="0" applyNumberFormat="1" applyFont="1" applyFill="1" applyAlignment="1">
      <alignment horizontal="right"/>
    </xf>
    <xf numFmtId="0" fontId="29" fillId="36" borderId="0" xfId="0" applyFont="1" applyFill="1" applyAlignment="1">
      <alignment/>
    </xf>
    <xf numFmtId="0" fontId="38" fillId="36" borderId="0" xfId="0" applyFont="1" applyFill="1" applyAlignment="1">
      <alignment horizontal="center" vertical="center"/>
    </xf>
    <xf numFmtId="0" fontId="8" fillId="36" borderId="0" xfId="0" applyFont="1" applyFill="1" applyAlignment="1">
      <alignment horizontal="center" vertical="center" wrapText="1"/>
    </xf>
    <xf numFmtId="0" fontId="8" fillId="36" borderId="0" xfId="0" applyFont="1" applyFill="1" applyAlignment="1">
      <alignment horizontal="center" vertical="center"/>
    </xf>
    <xf numFmtId="0" fontId="38" fillId="36" borderId="18" xfId="0" applyFont="1" applyFill="1" applyBorder="1" applyAlignment="1">
      <alignment horizontal="center" vertical="center"/>
    </xf>
    <xf numFmtId="0" fontId="38" fillId="36" borderId="18" xfId="0" applyFont="1" applyFill="1" applyBorder="1" applyAlignment="1">
      <alignment horizontal="right" vertical="center" wrapText="1"/>
    </xf>
    <xf numFmtId="0" fontId="38" fillId="35" borderId="18" xfId="0" applyFont="1" applyFill="1" applyBorder="1" applyAlignment="1">
      <alignment horizontal="right" vertical="center" wrapText="1"/>
    </xf>
    <xf numFmtId="0" fontId="38" fillId="0" borderId="18" xfId="0" applyFont="1" applyFill="1" applyBorder="1" applyAlignment="1">
      <alignment horizontal="right" vertical="center" wrapText="1"/>
    </xf>
    <xf numFmtId="0" fontId="38" fillId="36" borderId="0" xfId="0" applyFont="1" applyFill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/>
    </xf>
    <xf numFmtId="0" fontId="26" fillId="36" borderId="15" xfId="0" applyFont="1" applyFill="1" applyBorder="1" applyAlignment="1" quotePrefix="1">
      <alignment horizontal="center" vertical="center" wrapText="1"/>
    </xf>
    <xf numFmtId="0" fontId="37" fillId="36" borderId="15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shrinkToFit="1"/>
    </xf>
    <xf numFmtId="0" fontId="26" fillId="35" borderId="15" xfId="0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/>
    </xf>
    <xf numFmtId="0" fontId="26" fillId="36" borderId="22" xfId="0" applyFont="1" applyFill="1" applyBorder="1" applyAlignment="1">
      <alignment horizontal="center" vertical="center"/>
    </xf>
    <xf numFmtId="0" fontId="26" fillId="36" borderId="10" xfId="0" applyFont="1" applyFill="1" applyBorder="1" applyAlignment="1" quotePrefix="1">
      <alignment horizontal="center" vertical="center" wrapText="1"/>
    </xf>
    <xf numFmtId="188" fontId="24" fillId="36" borderId="15" xfId="0" applyNumberFormat="1" applyFont="1" applyFill="1" applyBorder="1" applyAlignment="1">
      <alignment horizontal="right" vertical="center"/>
    </xf>
    <xf numFmtId="185" fontId="24" fillId="35" borderId="14" xfId="0" applyNumberFormat="1" applyFont="1" applyFill="1" applyBorder="1" applyAlignment="1">
      <alignment horizontal="right" vertical="center"/>
    </xf>
    <xf numFmtId="182" fontId="24" fillId="35" borderId="14" xfId="0" applyNumberFormat="1" applyFont="1" applyFill="1" applyBorder="1" applyAlignment="1">
      <alignment horizontal="right" vertical="center"/>
    </xf>
    <xf numFmtId="0" fontId="38" fillId="36" borderId="0" xfId="0" applyFont="1" applyFill="1" applyAlignment="1">
      <alignment horizontal="left" vertical="center"/>
    </xf>
    <xf numFmtId="0" fontId="38" fillId="35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185" fontId="127" fillId="36" borderId="14" xfId="0" applyNumberFormat="1" applyFont="1" applyFill="1" applyBorder="1" applyAlignment="1">
      <alignment horizontal="right" vertical="center"/>
    </xf>
    <xf numFmtId="182" fontId="127" fillId="36" borderId="14" xfId="0" applyNumberFormat="1" applyFont="1" applyFill="1" applyBorder="1" applyAlignment="1">
      <alignment horizontal="right" vertical="center"/>
    </xf>
    <xf numFmtId="186" fontId="127" fillId="36" borderId="14" xfId="0" applyNumberFormat="1" applyFont="1" applyFill="1" applyBorder="1" applyAlignment="1">
      <alignment horizontal="right" vertical="center"/>
    </xf>
    <xf numFmtId="187" fontId="127" fillId="36" borderId="15" xfId="0" applyNumberFormat="1" applyFont="1" applyFill="1" applyBorder="1" applyAlignment="1">
      <alignment horizontal="right" vertical="center"/>
    </xf>
    <xf numFmtId="188" fontId="127" fillId="36" borderId="15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38" fillId="35" borderId="0" xfId="0" applyFont="1" applyFill="1" applyAlignment="1">
      <alignment horizontal="right" vertical="center"/>
    </xf>
    <xf numFmtId="0" fontId="24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/>
    </xf>
    <xf numFmtId="0" fontId="8" fillId="35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26" fillId="35" borderId="1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 quotePrefix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5" xfId="0" applyFont="1" applyFill="1" applyBorder="1" applyAlignment="1" quotePrefix="1">
      <alignment vertical="center" wrapText="1"/>
    </xf>
    <xf numFmtId="0" fontId="25" fillId="35" borderId="16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 quotePrefix="1">
      <alignment vertical="center" wrapText="1"/>
    </xf>
    <xf numFmtId="0" fontId="25" fillId="35" borderId="19" xfId="0" applyFont="1" applyFill="1" applyBorder="1" applyAlignment="1">
      <alignment vertical="center" wrapText="1"/>
    </xf>
    <xf numFmtId="183" fontId="24" fillId="36" borderId="20" xfId="0" applyNumberFormat="1" applyFont="1" applyFill="1" applyBorder="1" applyAlignment="1">
      <alignment horizontal="right" vertical="center"/>
    </xf>
    <xf numFmtId="183" fontId="24" fillId="36" borderId="24" xfId="0" applyNumberFormat="1" applyFont="1" applyFill="1" applyBorder="1" applyAlignment="1">
      <alignment horizontal="right" vertical="center"/>
    </xf>
    <xf numFmtId="183" fontId="24" fillId="36" borderId="17" xfId="0" applyNumberFormat="1" applyFont="1" applyFill="1" applyBorder="1" applyAlignment="1">
      <alignment horizontal="right" vertical="center"/>
    </xf>
    <xf numFmtId="183" fontId="24" fillId="35" borderId="16" xfId="0" applyNumberFormat="1" applyFont="1" applyFill="1" applyBorder="1" applyAlignment="1">
      <alignment horizontal="right" vertical="center"/>
    </xf>
    <xf numFmtId="0" fontId="38" fillId="37" borderId="0" xfId="0" applyFont="1" applyFill="1" applyAlignment="1">
      <alignment horizontal="center" vertical="center"/>
    </xf>
    <xf numFmtId="183" fontId="127" fillId="36" borderId="15" xfId="0" applyNumberFormat="1" applyFont="1" applyFill="1" applyBorder="1" applyAlignment="1">
      <alignment horizontal="right" vertical="center"/>
    </xf>
    <xf numFmtId="183" fontId="127" fillId="36" borderId="14" xfId="0" applyNumberFormat="1" applyFont="1" applyFill="1" applyBorder="1" applyAlignment="1">
      <alignment horizontal="right" vertical="center"/>
    </xf>
    <xf numFmtId="183" fontId="127" fillId="36" borderId="16" xfId="0" applyNumberFormat="1" applyFont="1" applyFill="1" applyBorder="1" applyAlignment="1">
      <alignment horizontal="right" vertical="center"/>
    </xf>
    <xf numFmtId="0" fontId="127" fillId="0" borderId="0" xfId="0" applyFont="1" applyFill="1" applyAlignment="1">
      <alignment/>
    </xf>
    <xf numFmtId="183" fontId="127" fillId="36" borderId="10" xfId="0" applyNumberFormat="1" applyFont="1" applyFill="1" applyBorder="1" applyAlignment="1">
      <alignment horizontal="right" vertical="center"/>
    </xf>
    <xf numFmtId="183" fontId="127" fillId="36" borderId="22" xfId="0" applyNumberFormat="1" applyFont="1" applyFill="1" applyBorder="1" applyAlignment="1">
      <alignment horizontal="right" vertical="center"/>
    </xf>
    <xf numFmtId="183" fontId="127" fillId="36" borderId="19" xfId="0" applyNumberFormat="1" applyFont="1" applyFill="1" applyBorder="1" applyAlignment="1">
      <alignment horizontal="right" vertical="center"/>
    </xf>
    <xf numFmtId="4" fontId="124" fillId="0" borderId="0" xfId="0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0" fontId="0" fillId="35" borderId="0" xfId="0" applyFill="1" applyAlignment="1" quotePrefix="1">
      <alignment/>
    </xf>
    <xf numFmtId="0" fontId="128" fillId="36" borderId="0" xfId="0" applyFont="1" applyFill="1" applyBorder="1" applyAlignment="1" quotePrefix="1">
      <alignment horizontal="right"/>
    </xf>
    <xf numFmtId="0" fontId="128" fillId="36" borderId="14" xfId="0" applyFont="1" applyFill="1" applyBorder="1" applyAlignment="1">
      <alignment horizontal="right"/>
    </xf>
    <xf numFmtId="181" fontId="127" fillId="36" borderId="0" xfId="0" applyNumberFormat="1" applyFont="1" applyFill="1" applyBorder="1" applyAlignment="1">
      <alignment horizontal="left" vertical="center"/>
    </xf>
    <xf numFmtId="181" fontId="127" fillId="36" borderId="14" xfId="0" applyNumberFormat="1" applyFont="1" applyFill="1" applyBorder="1" applyAlignment="1">
      <alignment horizontal="left" vertical="center"/>
    </xf>
    <xf numFmtId="0" fontId="26" fillId="36" borderId="0" xfId="0" applyFont="1" applyFill="1" applyBorder="1" applyAlignment="1" quotePrefix="1">
      <alignment horizontal="right"/>
    </xf>
    <xf numFmtId="0" fontId="26" fillId="36" borderId="14" xfId="0" applyFont="1" applyFill="1" applyBorder="1" applyAlignment="1">
      <alignment horizontal="right"/>
    </xf>
    <xf numFmtId="181" fontId="24" fillId="36" borderId="0" xfId="0" applyNumberFormat="1" applyFont="1" applyFill="1" applyBorder="1" applyAlignment="1">
      <alignment horizontal="left" vertical="center"/>
    </xf>
    <xf numFmtId="181" fontId="24" fillId="36" borderId="14" xfId="0" applyNumberFormat="1" applyFont="1" applyFill="1" applyBorder="1" applyAlignment="1">
      <alignment horizontal="left" vertical="center"/>
    </xf>
    <xf numFmtId="181" fontId="24" fillId="35" borderId="0" xfId="0" applyNumberFormat="1" applyFont="1" applyFill="1" applyBorder="1" applyAlignment="1">
      <alignment horizontal="left" vertical="center"/>
    </xf>
    <xf numFmtId="181" fontId="24" fillId="35" borderId="14" xfId="0" applyNumberFormat="1" applyFont="1" applyFill="1" applyBorder="1" applyAlignment="1">
      <alignment horizontal="left" vertical="center"/>
    </xf>
    <xf numFmtId="0" fontId="26" fillId="36" borderId="0" xfId="0" applyFont="1" applyFill="1" applyBorder="1" applyAlignment="1">
      <alignment horizontal="right"/>
    </xf>
    <xf numFmtId="0" fontId="25" fillId="36" borderId="16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center" vertical="center" wrapText="1"/>
    </xf>
    <xf numFmtId="0" fontId="25" fillId="36" borderId="25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 horizontal="center" vertical="center" wrapText="1"/>
    </xf>
    <xf numFmtId="0" fontId="25" fillId="36" borderId="18" xfId="0" applyFont="1" applyFill="1" applyBorder="1" applyAlignment="1">
      <alignment horizontal="center" vertical="center" wrapText="1"/>
    </xf>
    <xf numFmtId="0" fontId="26" fillId="36" borderId="18" xfId="0" applyFont="1" applyFill="1" applyBorder="1" applyAlignment="1">
      <alignment horizontal="right" wrapText="1"/>
    </xf>
    <xf numFmtId="0" fontId="26" fillId="36" borderId="0" xfId="0" applyFont="1" applyFill="1" applyBorder="1" applyAlignment="1">
      <alignment horizontal="center" vertical="center" wrapText="1"/>
    </xf>
    <xf numFmtId="0" fontId="26" fillId="36" borderId="14" xfId="0" applyFont="1" applyFill="1" applyBorder="1" applyAlignment="1">
      <alignment horizontal="center" vertical="center" wrapText="1"/>
    </xf>
    <xf numFmtId="0" fontId="26" fillId="36" borderId="16" xfId="0" applyFont="1" applyFill="1" applyBorder="1" applyAlignment="1">
      <alignment horizontal="right" vertical="center" wrapText="1" indent="1"/>
    </xf>
    <xf numFmtId="0" fontId="26" fillId="36" borderId="0" xfId="0" applyFont="1" applyFill="1" applyBorder="1" applyAlignment="1">
      <alignment horizontal="right" vertical="center" wrapText="1" indent="1"/>
    </xf>
    <xf numFmtId="0" fontId="26" fillId="36" borderId="0" xfId="0" applyFont="1" applyFill="1" applyBorder="1" applyAlignment="1">
      <alignment horizontal="left" vertical="center" wrapText="1"/>
    </xf>
    <xf numFmtId="0" fontId="26" fillId="36" borderId="14" xfId="0" applyFont="1" applyFill="1" applyBorder="1" applyAlignment="1">
      <alignment horizontal="left" vertical="center" wrapText="1"/>
    </xf>
    <xf numFmtId="0" fontId="26" fillId="36" borderId="16" xfId="0" applyFont="1" applyFill="1" applyBorder="1" applyAlignment="1">
      <alignment horizontal="center" vertical="center"/>
    </xf>
    <xf numFmtId="0" fontId="28" fillId="36" borderId="0" xfId="0" applyFont="1" applyFill="1" applyBorder="1" applyAlignment="1">
      <alignment horizontal="center" vertical="center"/>
    </xf>
    <xf numFmtId="0" fontId="25" fillId="36" borderId="26" xfId="0" applyFont="1" applyFill="1" applyBorder="1" applyAlignment="1">
      <alignment horizontal="center" vertical="center" wrapText="1"/>
    </xf>
    <xf numFmtId="0" fontId="25" fillId="36" borderId="21" xfId="0" applyFont="1" applyFill="1" applyBorder="1" applyAlignment="1">
      <alignment horizontal="center" vertical="center" wrapText="1"/>
    </xf>
    <xf numFmtId="0" fontId="25" fillId="36" borderId="18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26" fillId="35" borderId="23" xfId="0" applyFont="1" applyFill="1" applyBorder="1" applyAlignment="1">
      <alignment horizontal="center" vertical="center" wrapText="1"/>
    </xf>
    <xf numFmtId="0" fontId="26" fillId="35" borderId="24" xfId="0" applyFont="1" applyFill="1" applyBorder="1" applyAlignment="1">
      <alignment horizontal="center" vertical="center" wrapText="1"/>
    </xf>
    <xf numFmtId="0" fontId="25" fillId="36" borderId="0" xfId="0" applyFont="1" applyFill="1" applyBorder="1" applyAlignment="1">
      <alignment horizontal="center" vertical="center" wrapText="1"/>
    </xf>
    <xf numFmtId="49" fontId="29" fillId="36" borderId="0" xfId="0" applyNumberFormat="1" applyFont="1" applyFill="1" applyAlignment="1">
      <alignment horizontal="right"/>
    </xf>
    <xf numFmtId="0" fontId="2" fillId="36" borderId="0" xfId="0" applyFont="1" applyFill="1" applyAlignment="1">
      <alignment horizontal="right" vertical="center"/>
    </xf>
    <xf numFmtId="0" fontId="25" fillId="36" borderId="22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49" fontId="25" fillId="36" borderId="18" xfId="0" applyNumberFormat="1" applyFont="1" applyFill="1" applyBorder="1" applyAlignment="1">
      <alignment horizontal="right" vertical="center" wrapText="1" indent="2"/>
    </xf>
    <xf numFmtId="0" fontId="26" fillId="35" borderId="0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5" fillId="35" borderId="18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 vertical="center" wrapText="1"/>
    </xf>
    <xf numFmtId="0" fontId="26" fillId="36" borderId="17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6" fillId="36" borderId="23" xfId="0" applyFont="1" applyFill="1" applyBorder="1" applyAlignment="1">
      <alignment horizontal="center" vertical="center" wrapText="1"/>
    </xf>
    <xf numFmtId="0" fontId="26" fillId="36" borderId="24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24" fillId="36" borderId="20" xfId="0" applyFont="1" applyFill="1" applyBorder="1" applyAlignment="1">
      <alignment horizontal="center" vertical="center" wrapText="1"/>
    </xf>
    <xf numFmtId="181" fontId="24" fillId="35" borderId="16" xfId="0" applyNumberFormat="1" applyFont="1" applyFill="1" applyBorder="1" applyAlignment="1">
      <alignment horizontal="left" vertical="center"/>
    </xf>
    <xf numFmtId="184" fontId="127" fillId="36" borderId="0" xfId="0" applyNumberFormat="1" applyFont="1" applyFill="1" applyBorder="1" applyAlignment="1">
      <alignment horizontal="right" vertical="center"/>
    </xf>
    <xf numFmtId="184" fontId="127" fillId="36" borderId="14" xfId="0" applyNumberFormat="1" applyFont="1" applyFill="1" applyBorder="1" applyAlignment="1">
      <alignment horizontal="right" vertical="center"/>
    </xf>
    <xf numFmtId="0" fontId="128" fillId="36" borderId="0" xfId="0" applyFont="1" applyFill="1" applyBorder="1" applyAlignment="1" quotePrefix="1">
      <alignment horizontal="left"/>
    </xf>
    <xf numFmtId="0" fontId="128" fillId="36" borderId="14" xfId="0" applyFont="1" applyFill="1" applyBorder="1" applyAlignment="1">
      <alignment horizontal="left"/>
    </xf>
    <xf numFmtId="184" fontId="24" fillId="36" borderId="0" xfId="0" applyNumberFormat="1" applyFont="1" applyFill="1" applyBorder="1" applyAlignment="1">
      <alignment horizontal="right" vertical="center"/>
    </xf>
    <xf numFmtId="184" fontId="24" fillId="36" borderId="14" xfId="0" applyNumberFormat="1" applyFont="1" applyFill="1" applyBorder="1" applyAlignment="1">
      <alignment horizontal="right" vertical="center"/>
    </xf>
    <xf numFmtId="0" fontId="26" fillId="36" borderId="0" xfId="0" applyFont="1" applyFill="1" applyBorder="1" applyAlignment="1" quotePrefix="1">
      <alignment horizontal="left"/>
    </xf>
    <xf numFmtId="0" fontId="26" fillId="36" borderId="14" xfId="0" applyFont="1" applyFill="1" applyBorder="1" applyAlignment="1">
      <alignment horizontal="left"/>
    </xf>
    <xf numFmtId="0" fontId="26" fillId="36" borderId="0" xfId="0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25" fillId="36" borderId="15" xfId="0" applyFont="1" applyFill="1" applyBorder="1" applyAlignment="1">
      <alignment horizontal="center" vertical="center" wrapText="1"/>
    </xf>
    <xf numFmtId="0" fontId="25" fillId="36" borderId="22" xfId="0" applyFont="1" applyFill="1" applyBorder="1" applyAlignment="1">
      <alignment horizontal="left" vertical="center" wrapText="1"/>
    </xf>
    <xf numFmtId="0" fontId="28" fillId="36" borderId="14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left" vertical="top" wrapText="1"/>
    </xf>
    <xf numFmtId="0" fontId="26" fillId="36" borderId="14" xfId="0" applyFont="1" applyFill="1" applyBorder="1" applyAlignment="1">
      <alignment horizontal="left" vertical="top" wrapText="1"/>
    </xf>
    <xf numFmtId="0" fontId="25" fillId="36" borderId="0" xfId="0" applyFont="1" applyFill="1" applyBorder="1" applyAlignment="1">
      <alignment horizontal="center" vertical="center"/>
    </xf>
    <xf numFmtId="0" fontId="25" fillId="36" borderId="14" xfId="0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horizontal="center" vertical="center" wrapText="1"/>
    </xf>
    <xf numFmtId="0" fontId="31" fillId="36" borderId="20" xfId="0" applyFont="1" applyFill="1" applyBorder="1" applyAlignment="1">
      <alignment horizontal="center" vertical="center" wrapText="1"/>
    </xf>
    <xf numFmtId="0" fontId="25" fillId="36" borderId="20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25" fillId="36" borderId="0" xfId="0" applyFont="1" applyFill="1" applyBorder="1" applyAlignment="1">
      <alignment horizontal="left" vertical="center" wrapText="1"/>
    </xf>
    <xf numFmtId="0" fontId="25" fillId="36" borderId="14" xfId="0" applyFont="1" applyFill="1" applyBorder="1" applyAlignment="1">
      <alignment horizontal="left" vertical="center" wrapText="1"/>
    </xf>
    <xf numFmtId="0" fontId="25" fillId="36" borderId="18" xfId="0" applyFont="1" applyFill="1" applyBorder="1" applyAlignment="1">
      <alignment horizontal="center" vertical="center"/>
    </xf>
    <xf numFmtId="0" fontId="25" fillId="36" borderId="22" xfId="0" applyFont="1" applyFill="1" applyBorder="1" applyAlignment="1">
      <alignment horizontal="center" vertical="center"/>
    </xf>
    <xf numFmtId="0" fontId="24" fillId="36" borderId="15" xfId="0" applyFont="1" applyFill="1" applyBorder="1" applyAlignment="1">
      <alignment horizontal="center" vertical="center" wrapText="1"/>
    </xf>
    <xf numFmtId="0" fontId="26" fillId="36" borderId="23" xfId="0" applyFont="1" applyFill="1" applyBorder="1" applyAlignment="1" quotePrefix="1">
      <alignment horizontal="left"/>
    </xf>
    <xf numFmtId="0" fontId="26" fillId="36" borderId="24" xfId="0" applyFont="1" applyFill="1" applyBorder="1" applyAlignment="1">
      <alignment horizontal="left"/>
    </xf>
    <xf numFmtId="0" fontId="26" fillId="36" borderId="21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5" fillId="36" borderId="23" xfId="0" applyFont="1" applyFill="1" applyBorder="1" applyAlignment="1">
      <alignment horizontal="center" vertical="center" wrapText="1"/>
    </xf>
    <xf numFmtId="0" fontId="25" fillId="36" borderId="24" xfId="0" applyFont="1" applyFill="1" applyBorder="1" applyAlignment="1">
      <alignment horizontal="center" vertical="center" wrapText="1"/>
    </xf>
    <xf numFmtId="0" fontId="26" fillId="36" borderId="17" xfId="0" applyFont="1" applyFill="1" applyBorder="1" applyAlignment="1">
      <alignment horizontal="center" vertical="center" shrinkToFit="1"/>
    </xf>
    <xf numFmtId="0" fontId="26" fillId="0" borderId="23" xfId="0" applyFont="1" applyBorder="1" applyAlignment="1">
      <alignment horizontal="center" shrinkToFit="1"/>
    </xf>
    <xf numFmtId="0" fontId="26" fillId="0" borderId="19" xfId="0" applyFont="1" applyBorder="1" applyAlignment="1">
      <alignment horizontal="center" shrinkToFit="1"/>
    </xf>
    <xf numFmtId="0" fontId="26" fillId="0" borderId="18" xfId="0" applyFont="1" applyBorder="1" applyAlignment="1">
      <alignment horizontal="center" shrinkToFit="1"/>
    </xf>
    <xf numFmtId="0" fontId="25" fillId="36" borderId="23" xfId="0" applyFont="1" applyFill="1" applyBorder="1" applyAlignment="1">
      <alignment horizontal="left" vertical="center"/>
    </xf>
    <xf numFmtId="0" fontId="31" fillId="36" borderId="23" xfId="0" applyFont="1" applyFill="1" applyBorder="1" applyAlignment="1">
      <alignment horizontal="left" vertical="center"/>
    </xf>
    <xf numFmtId="0" fontId="31" fillId="36" borderId="24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center" vertical="center" wrapText="1"/>
    </xf>
    <xf numFmtId="0" fontId="25" fillId="36" borderId="17" xfId="0" applyFont="1" applyFill="1" applyBorder="1" applyAlignment="1">
      <alignment horizontal="center" vertical="center"/>
    </xf>
    <xf numFmtId="0" fontId="25" fillId="36" borderId="16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left"/>
    </xf>
    <xf numFmtId="0" fontId="29" fillId="36" borderId="0" xfId="0" applyFont="1" applyFill="1" applyAlignment="1">
      <alignment horizontal="left"/>
    </xf>
    <xf numFmtId="0" fontId="26" fillId="36" borderId="18" xfId="0" applyFont="1" applyFill="1" applyBorder="1" applyAlignment="1">
      <alignment horizontal="left" wrapText="1"/>
    </xf>
    <xf numFmtId="0" fontId="26" fillId="36" borderId="23" xfId="0" applyFont="1" applyFill="1" applyBorder="1" applyAlignment="1">
      <alignment horizontal="center" vertical="center"/>
    </xf>
    <xf numFmtId="0" fontId="26" fillId="36" borderId="24" xfId="0" applyFont="1" applyFill="1" applyBorder="1" applyAlignment="1">
      <alignment horizontal="center" vertical="center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18" xfId="0" applyFont="1" applyFill="1" applyBorder="1" applyAlignment="1">
      <alignment horizontal="center" vertical="center" wrapText="1"/>
    </xf>
    <xf numFmtId="182" fontId="127" fillId="36" borderId="0" xfId="0" applyNumberFormat="1" applyFont="1" applyFill="1" applyBorder="1" applyAlignment="1">
      <alignment horizontal="center" vertical="center"/>
    </xf>
    <xf numFmtId="182" fontId="127" fillId="36" borderId="14" xfId="0" applyNumberFormat="1" applyFont="1" applyFill="1" applyBorder="1" applyAlignment="1">
      <alignment horizontal="center" vertical="center"/>
    </xf>
    <xf numFmtId="182" fontId="24" fillId="36" borderId="0" xfId="0" applyNumberFormat="1" applyFont="1" applyFill="1" applyBorder="1" applyAlignment="1">
      <alignment horizontal="center" vertical="center"/>
    </xf>
    <xf numFmtId="182" fontId="24" fillId="36" borderId="14" xfId="0" applyNumberFormat="1" applyFont="1" applyFill="1" applyBorder="1" applyAlignment="1">
      <alignment horizontal="center" vertical="center"/>
    </xf>
    <xf numFmtId="0" fontId="26" fillId="36" borderId="14" xfId="0" applyFont="1" applyFill="1" applyBorder="1" applyAlignment="1" quotePrefix="1">
      <alignment horizontal="right"/>
    </xf>
    <xf numFmtId="182" fontId="24" fillId="36" borderId="16" xfId="0" applyNumberFormat="1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 wrapText="1"/>
    </xf>
    <xf numFmtId="0" fontId="26" fillId="36" borderId="22" xfId="0" applyFont="1" applyFill="1" applyBorder="1" applyAlignment="1">
      <alignment horizontal="center" vertical="center" wrapText="1"/>
    </xf>
    <xf numFmtId="0" fontId="26" fillId="35" borderId="20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182" fontId="24" fillId="36" borderId="23" xfId="0" applyNumberFormat="1" applyFont="1" applyFill="1" applyBorder="1" applyAlignment="1">
      <alignment horizontal="center" vertical="center"/>
    </xf>
    <xf numFmtId="182" fontId="24" fillId="36" borderId="24" xfId="0" applyNumberFormat="1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right" vertical="center"/>
    </xf>
    <xf numFmtId="0" fontId="128" fillId="0" borderId="0" xfId="0" applyFont="1" applyFill="1" applyBorder="1" applyAlignment="1">
      <alignment horizontal="right" vertical="center"/>
    </xf>
    <xf numFmtId="0" fontId="128" fillId="0" borderId="14" xfId="0" applyFont="1" applyFill="1" applyBorder="1" applyAlignment="1">
      <alignment horizontal="right" vertical="center"/>
    </xf>
    <xf numFmtId="0" fontId="128" fillId="0" borderId="18" xfId="0" applyFont="1" applyFill="1" applyBorder="1" applyAlignment="1">
      <alignment horizontal="right" vertical="center"/>
    </xf>
    <xf numFmtId="0" fontId="128" fillId="0" borderId="22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0" fontId="25" fillId="35" borderId="16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8" fillId="0" borderId="0" xfId="0" applyFont="1" applyFill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重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要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金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融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指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標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KEY FINANCIAL INDICATORS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'資料'!$A$17:$A$31</c:f>
            </c:strRef>
          </c:cat>
          <c:val>
            <c:numRef>
              <c:f>'資料'!$I$17:$I$31</c:f>
            </c:numRef>
          </c:val>
          <c:smooth val="0"/>
        </c:ser>
        <c:marker val="1"/>
        <c:axId val="64236224"/>
        <c:axId val="41255105"/>
      </c:lineChart>
      <c:lineChart>
        <c:grouping val="standard"/>
        <c:varyColors val="0"/>
        <c:ser>
          <c:idx val="0"/>
          <c:order val="1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'資料'!$A$17:$A$31</c:f>
            </c:strRef>
          </c:cat>
          <c:val>
            <c:numRef>
              <c:f>'資料'!$J$17:$J$31</c:f>
            </c:numRef>
          </c:val>
          <c:smooth val="0"/>
        </c:ser>
        <c:marker val="1"/>
        <c:axId val="35751626"/>
        <c:axId val="53329179"/>
      </c:lineChart>
      <c:catAx>
        <c:axId val="64236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255105"/>
        <c:crossesAt val="0"/>
        <c:auto val="0"/>
        <c:lblOffset val="100"/>
        <c:tickLblSkip val="12"/>
        <c:noMultiLvlLbl val="0"/>
      </c:catAx>
      <c:valAx>
        <c:axId val="41255105"/>
        <c:scaling>
          <c:orientation val="minMax"/>
          <c:max val="21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36224"/>
        <c:crossesAt val="1"/>
        <c:crossBetween val="midCat"/>
        <c:dispUnits/>
        <c:majorUnit val="3"/>
      </c:valAx>
      <c:catAx>
        <c:axId val="35751626"/>
        <c:scaling>
          <c:orientation val="minMax"/>
        </c:scaling>
        <c:axPos val="b"/>
        <c:delete val="1"/>
        <c:majorTickMark val="out"/>
        <c:minorTickMark val="none"/>
        <c:tickLblPos val="nextTo"/>
        <c:crossAx val="53329179"/>
        <c:crossesAt val="0"/>
        <c:auto val="0"/>
        <c:lblOffset val="100"/>
        <c:tickLblSkip val="1"/>
        <c:noMultiLvlLbl val="0"/>
      </c:catAx>
      <c:valAx>
        <c:axId val="53329179"/>
        <c:scaling>
          <c:orientation val="minMax"/>
          <c:max val="21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51626"/>
        <c:crosses val="max"/>
        <c:crossBetween val="midCat"/>
        <c:dispUnits/>
        <c:majorUnit val="3"/>
        <c:minorUnit val="2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重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要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金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融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指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標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Charts of key financial indicators</a:t>
            </a:r>
          </a:p>
        </c:rich>
      </c:tx>
      <c:layout>
        <c:manualLayout>
          <c:xMode val="factor"/>
          <c:yMode val="factor"/>
          <c:x val="-0.019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595"/>
          <c:w val="0.9695"/>
          <c:h val="0.738"/>
        </c:manualLayout>
      </c:layout>
      <c:lineChart>
        <c:grouping val="standard"/>
        <c:varyColors val="0"/>
        <c:ser>
          <c:idx val="1"/>
          <c:order val="0"/>
          <c:tx>
            <c:v>調整後準備貨幣年增率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資料!日期</c:f>
              <c:strCache>
                <c:ptCount val="62"/>
                <c:pt idx="0">
                  <c:v> 1   '19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   '20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   '21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   '22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   '23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   '24</c:v>
                </c:pt>
                <c:pt idx="61">
                  <c:v>2</c:v>
                </c:pt>
              </c:strCache>
            </c:strRef>
          </c:cat>
          <c:val>
            <c:numRef>
              <c:f>資料!準備貨幣年增率</c:f>
              <c:numCache>
                <c:ptCount val="62"/>
                <c:pt idx="0">
                  <c:v>7.03</c:v>
                </c:pt>
                <c:pt idx="1">
                  <c:v>6.41</c:v>
                </c:pt>
                <c:pt idx="2">
                  <c:v>5.56</c:v>
                </c:pt>
                <c:pt idx="3">
                  <c:v>6.34</c:v>
                </c:pt>
                <c:pt idx="4">
                  <c:v>6.46</c:v>
                </c:pt>
                <c:pt idx="5">
                  <c:v>6.27</c:v>
                </c:pt>
                <c:pt idx="6">
                  <c:v>5.64</c:v>
                </c:pt>
                <c:pt idx="7">
                  <c:v>6.36</c:v>
                </c:pt>
                <c:pt idx="8">
                  <c:v>6.27</c:v>
                </c:pt>
                <c:pt idx="9">
                  <c:v>6.52</c:v>
                </c:pt>
                <c:pt idx="10">
                  <c:v>6.67</c:v>
                </c:pt>
                <c:pt idx="11">
                  <c:v>7.03</c:v>
                </c:pt>
                <c:pt idx="12">
                  <c:v>9.29</c:v>
                </c:pt>
                <c:pt idx="13">
                  <c:v>4.9</c:v>
                </c:pt>
                <c:pt idx="14">
                  <c:v>8.33</c:v>
                </c:pt>
                <c:pt idx="15">
                  <c:v>6.96</c:v>
                </c:pt>
                <c:pt idx="16">
                  <c:v>6.7</c:v>
                </c:pt>
                <c:pt idx="17">
                  <c:v>7.97</c:v>
                </c:pt>
                <c:pt idx="18">
                  <c:v>8.21</c:v>
                </c:pt>
                <c:pt idx="19">
                  <c:v>8.94</c:v>
                </c:pt>
                <c:pt idx="20">
                  <c:v>9.6</c:v>
                </c:pt>
                <c:pt idx="21">
                  <c:v>9.76</c:v>
                </c:pt>
                <c:pt idx="22">
                  <c:v>10.46</c:v>
                </c:pt>
                <c:pt idx="23">
                  <c:v>11.29</c:v>
                </c:pt>
                <c:pt idx="24">
                  <c:v>9.05</c:v>
                </c:pt>
                <c:pt idx="25">
                  <c:v>13.64</c:v>
                </c:pt>
                <c:pt idx="26">
                  <c:v>11.38</c:v>
                </c:pt>
                <c:pt idx="27">
                  <c:v>12.28</c:v>
                </c:pt>
                <c:pt idx="28">
                  <c:v>13.28</c:v>
                </c:pt>
                <c:pt idx="29">
                  <c:v>12.41</c:v>
                </c:pt>
                <c:pt idx="30">
                  <c:v>12.69</c:v>
                </c:pt>
                <c:pt idx="31">
                  <c:v>12.42</c:v>
                </c:pt>
                <c:pt idx="32">
                  <c:v>12.88</c:v>
                </c:pt>
                <c:pt idx="33">
                  <c:v>12.8</c:v>
                </c:pt>
                <c:pt idx="34">
                  <c:v>11.96</c:v>
                </c:pt>
                <c:pt idx="35">
                  <c:v>10.86</c:v>
                </c:pt>
                <c:pt idx="36">
                  <c:v>12.48</c:v>
                </c:pt>
                <c:pt idx="37">
                  <c:v>10.04</c:v>
                </c:pt>
                <c:pt idx="38">
                  <c:v>10.43</c:v>
                </c:pt>
                <c:pt idx="39">
                  <c:v>10.29</c:v>
                </c:pt>
                <c:pt idx="40">
                  <c:v>9.92</c:v>
                </c:pt>
                <c:pt idx="41">
                  <c:v>9.57</c:v>
                </c:pt>
                <c:pt idx="42">
                  <c:v>8.35</c:v>
                </c:pt>
                <c:pt idx="43">
                  <c:v>8.26</c:v>
                </c:pt>
                <c:pt idx="44">
                  <c:v>7.17</c:v>
                </c:pt>
                <c:pt idx="45">
                  <c:v>6.35</c:v>
                </c:pt>
                <c:pt idx="46">
                  <c:v>7.41</c:v>
                </c:pt>
                <c:pt idx="47">
                  <c:v>7.08</c:v>
                </c:pt>
                <c:pt idx="48">
                  <c:v>7.89</c:v>
                </c:pt>
                <c:pt idx="49">
                  <c:v>4.53</c:v>
                </c:pt>
                <c:pt idx="50">
                  <c:v>5.42</c:v>
                </c:pt>
                <c:pt idx="51">
                  <c:v>6.01</c:v>
                </c:pt>
                <c:pt idx="52">
                  <c:v>5.49</c:v>
                </c:pt>
                <c:pt idx="53">
                  <c:v>4.79</c:v>
                </c:pt>
                <c:pt idx="54">
                  <c:v>6.37</c:v>
                </c:pt>
                <c:pt idx="55">
                  <c:v>5.74</c:v>
                </c:pt>
                <c:pt idx="56">
                  <c:v>4.79</c:v>
                </c:pt>
                <c:pt idx="57">
                  <c:v>5.74</c:v>
                </c:pt>
                <c:pt idx="58">
                  <c:v>4.91</c:v>
                </c:pt>
                <c:pt idx="59">
                  <c:v>5</c:v>
                </c:pt>
                <c:pt idx="60">
                  <c:v>2.15</c:v>
                </c:pt>
                <c:pt idx="61">
                  <c:v>7.28</c:v>
                </c:pt>
              </c:numCache>
            </c:numRef>
          </c:val>
          <c:smooth val="0"/>
        </c:ser>
        <c:marker val="1"/>
        <c:axId val="53197778"/>
        <c:axId val="9017955"/>
      </c:lineChart>
      <c:lineChart>
        <c:grouping val="standard"/>
        <c:varyColors val="0"/>
        <c:ser>
          <c:idx val="0"/>
          <c:order val="1"/>
          <c:tx>
            <c:v>M2年增率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資料!日期</c:f>
              <c:strCache>
                <c:ptCount val="62"/>
                <c:pt idx="0">
                  <c:v> 1   '19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   '20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   '21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   '22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   '23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   '24</c:v>
                </c:pt>
                <c:pt idx="61">
                  <c:v>2</c:v>
                </c:pt>
              </c:strCache>
            </c:strRef>
          </c:cat>
          <c:val>
            <c:numRef>
              <c:f>資料!M2年增率</c:f>
              <c:numCache>
                <c:ptCount val="62"/>
                <c:pt idx="0">
                  <c:v>3.14</c:v>
                </c:pt>
                <c:pt idx="1">
                  <c:v>2.92</c:v>
                </c:pt>
                <c:pt idx="2">
                  <c:v>3.1</c:v>
                </c:pt>
                <c:pt idx="3">
                  <c:v>3.71</c:v>
                </c:pt>
                <c:pt idx="4">
                  <c:v>3.4</c:v>
                </c:pt>
                <c:pt idx="5">
                  <c:v>3.05</c:v>
                </c:pt>
                <c:pt idx="6">
                  <c:v>3.38</c:v>
                </c:pt>
                <c:pt idx="7">
                  <c:v>3.35</c:v>
                </c:pt>
                <c:pt idx="8">
                  <c:v>3.4</c:v>
                </c:pt>
                <c:pt idx="9">
                  <c:v>3.79</c:v>
                </c:pt>
                <c:pt idx="10">
                  <c:v>4.14</c:v>
                </c:pt>
                <c:pt idx="11">
                  <c:v>4.12</c:v>
                </c:pt>
                <c:pt idx="12">
                  <c:v>4.6</c:v>
                </c:pt>
                <c:pt idx="13">
                  <c:v>4.35</c:v>
                </c:pt>
                <c:pt idx="14">
                  <c:v>4.42</c:v>
                </c:pt>
                <c:pt idx="15">
                  <c:v>4.21</c:v>
                </c:pt>
                <c:pt idx="16">
                  <c:v>4.18</c:v>
                </c:pt>
                <c:pt idx="17">
                  <c:v>5.42</c:v>
                </c:pt>
                <c:pt idx="18">
                  <c:v>5.89</c:v>
                </c:pt>
                <c:pt idx="19">
                  <c:v>6.69</c:v>
                </c:pt>
                <c:pt idx="20">
                  <c:v>7.15</c:v>
                </c:pt>
                <c:pt idx="21">
                  <c:v>7.05</c:v>
                </c:pt>
                <c:pt idx="22">
                  <c:v>7.6</c:v>
                </c:pt>
                <c:pt idx="23">
                  <c:v>8.45</c:v>
                </c:pt>
                <c:pt idx="24">
                  <c:v>8.84</c:v>
                </c:pt>
                <c:pt idx="25">
                  <c:v>9.12</c:v>
                </c:pt>
                <c:pt idx="26">
                  <c:v>8.91</c:v>
                </c:pt>
                <c:pt idx="27">
                  <c:v>8.83</c:v>
                </c:pt>
                <c:pt idx="28">
                  <c:v>9.21</c:v>
                </c:pt>
                <c:pt idx="29">
                  <c:v>9.23</c:v>
                </c:pt>
                <c:pt idx="30">
                  <c:v>8.7</c:v>
                </c:pt>
                <c:pt idx="31">
                  <c:v>8.44</c:v>
                </c:pt>
                <c:pt idx="32">
                  <c:v>8.69</c:v>
                </c:pt>
                <c:pt idx="33">
                  <c:v>8.45</c:v>
                </c:pt>
                <c:pt idx="34">
                  <c:v>8.26</c:v>
                </c:pt>
                <c:pt idx="35">
                  <c:v>8.02</c:v>
                </c:pt>
                <c:pt idx="36">
                  <c:v>7.87</c:v>
                </c:pt>
                <c:pt idx="37">
                  <c:v>7.67</c:v>
                </c:pt>
                <c:pt idx="38">
                  <c:v>8.11</c:v>
                </c:pt>
                <c:pt idx="39">
                  <c:v>8.12</c:v>
                </c:pt>
                <c:pt idx="40">
                  <c:v>7.94</c:v>
                </c:pt>
                <c:pt idx="41">
                  <c:v>7.65</c:v>
                </c:pt>
                <c:pt idx="42">
                  <c:v>6.99</c:v>
                </c:pt>
                <c:pt idx="43">
                  <c:v>6.93</c:v>
                </c:pt>
                <c:pt idx="44">
                  <c:v>6.83</c:v>
                </c:pt>
                <c:pt idx="45">
                  <c:v>7.32</c:v>
                </c:pt>
                <c:pt idx="46">
                  <c:v>7.37</c:v>
                </c:pt>
                <c:pt idx="47">
                  <c:v>7.06</c:v>
                </c:pt>
                <c:pt idx="48">
                  <c:v>6.67</c:v>
                </c:pt>
                <c:pt idx="49">
                  <c:v>6.8</c:v>
                </c:pt>
                <c:pt idx="50">
                  <c:v>6.58</c:v>
                </c:pt>
                <c:pt idx="51">
                  <c:v>6.7</c:v>
                </c:pt>
                <c:pt idx="52">
                  <c:v>6.63</c:v>
                </c:pt>
                <c:pt idx="53">
                  <c:v>5.93</c:v>
                </c:pt>
                <c:pt idx="54">
                  <c:v>6.93</c:v>
                </c:pt>
                <c:pt idx="55">
                  <c:v>6.53</c:v>
                </c:pt>
                <c:pt idx="56">
                  <c:v>5.98</c:v>
                </c:pt>
                <c:pt idx="57">
                  <c:v>5.7</c:v>
                </c:pt>
                <c:pt idx="58">
                  <c:v>5.33</c:v>
                </c:pt>
                <c:pt idx="59">
                  <c:v>5.3</c:v>
                </c:pt>
                <c:pt idx="60">
                  <c:v>5.44</c:v>
                </c:pt>
                <c:pt idx="61">
                  <c:v>5.59</c:v>
                </c:pt>
              </c:numCache>
            </c:numRef>
          </c:val>
          <c:smooth val="0"/>
        </c:ser>
        <c:marker val="1"/>
        <c:axId val="55191866"/>
        <c:axId val="26964747"/>
      </c:lineChart>
      <c:catAx>
        <c:axId val="53197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17955"/>
        <c:crossesAt val="-5"/>
        <c:auto val="0"/>
        <c:lblOffset val="100"/>
        <c:tickLblSkip val="2"/>
        <c:noMultiLvlLbl val="0"/>
      </c:catAx>
      <c:valAx>
        <c:axId val="9017955"/>
        <c:scaling>
          <c:orientation val="minMax"/>
          <c:max val="15"/>
          <c:min val="-5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197778"/>
        <c:crossesAt val="1"/>
        <c:crossBetween val="midCat"/>
        <c:dispUnits/>
        <c:majorUnit val="5"/>
      </c:valAx>
      <c:catAx>
        <c:axId val="55191866"/>
        <c:scaling>
          <c:orientation val="minMax"/>
        </c:scaling>
        <c:axPos val="b"/>
        <c:delete val="1"/>
        <c:majorTickMark val="out"/>
        <c:minorTickMark val="none"/>
        <c:tickLblPos val="nextTo"/>
        <c:crossAx val="26964747"/>
        <c:crossesAt val="-5"/>
        <c:auto val="0"/>
        <c:lblOffset val="100"/>
        <c:tickLblSkip val="1"/>
        <c:noMultiLvlLbl val="0"/>
      </c:catAx>
      <c:valAx>
        <c:axId val="26964747"/>
        <c:scaling>
          <c:orientation val="minMax"/>
          <c:max val="15"/>
          <c:min val="-5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5191866"/>
        <c:crosses val="max"/>
        <c:crossBetween val="midCat"/>
        <c:dispUnits/>
        <c:majorUnit val="5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35"/>
          <c:w val="0.9595"/>
          <c:h val="0.961"/>
        </c:manualLayout>
      </c:layout>
      <c:lineChart>
        <c:grouping val="standard"/>
        <c:varyColors val="0"/>
        <c:ser>
          <c:idx val="1"/>
          <c:order val="0"/>
          <c:tx>
            <c:v>M2貨幣乘數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資料!日期</c:f>
              <c:strCache>
                <c:ptCount val="62"/>
                <c:pt idx="0">
                  <c:v> 1   '19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   '20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   '21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   '22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   '23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   '24</c:v>
                </c:pt>
                <c:pt idx="61">
                  <c:v>2</c:v>
                </c:pt>
              </c:strCache>
            </c:strRef>
          </c:cat>
          <c:val>
            <c:numRef>
              <c:f>資料!M2貨幣乘數</c:f>
              <c:numCache>
                <c:ptCount val="62"/>
                <c:pt idx="0">
                  <c:v>10.84789913905173</c:v>
                </c:pt>
                <c:pt idx="1">
                  <c:v>10.490934285311663</c:v>
                </c:pt>
                <c:pt idx="2">
                  <c:v>10.799286093290242</c:v>
                </c:pt>
                <c:pt idx="3">
                  <c:v>10.868624047825667</c:v>
                </c:pt>
                <c:pt idx="4">
                  <c:v>10.84880903835544</c:v>
                </c:pt>
                <c:pt idx="5">
                  <c:v>10.791211424190148</c:v>
                </c:pt>
                <c:pt idx="6">
                  <c:v>10.859009777307998</c:v>
                </c:pt>
                <c:pt idx="7">
                  <c:v>10.810291767063482</c:v>
                </c:pt>
                <c:pt idx="8">
                  <c:v>10.761051232135227</c:v>
                </c:pt>
                <c:pt idx="9">
                  <c:v>10.81010101010101</c:v>
                </c:pt>
                <c:pt idx="10">
                  <c:v>10.85009838552903</c:v>
                </c:pt>
                <c:pt idx="11">
                  <c:v>10.69249965017025</c:v>
                </c:pt>
                <c:pt idx="12">
                  <c:v>10.374178645915094</c:v>
                </c:pt>
                <c:pt idx="13">
                  <c:v>10.437089948274703</c:v>
                </c:pt>
                <c:pt idx="14">
                  <c:v>10.401940062740561</c:v>
                </c:pt>
                <c:pt idx="15">
                  <c:v>10.583350226366646</c:v>
                </c:pt>
                <c:pt idx="16">
                  <c:v>10.587241309574635</c:v>
                </c:pt>
                <c:pt idx="17">
                  <c:v>10.53085351787774</c:v>
                </c:pt>
                <c:pt idx="18">
                  <c:v>10.62141351381338</c:v>
                </c:pt>
                <c:pt idx="19">
                  <c:v>10.581246716862196</c:v>
                </c:pt>
                <c:pt idx="20">
                  <c:v>10.51513380098727</c:v>
                </c:pt>
                <c:pt idx="21">
                  <c:v>10.538829487900957</c:v>
                </c:pt>
                <c:pt idx="22">
                  <c:v>10.564401252842494</c:v>
                </c:pt>
                <c:pt idx="23">
                  <c:v>10.415039798910767</c:v>
                </c:pt>
                <c:pt idx="24">
                  <c:v>10.356227501799856</c:v>
                </c:pt>
                <c:pt idx="25">
                  <c:v>10.014432258953711</c:v>
                </c:pt>
                <c:pt idx="26">
                  <c:v>10.169416040901103</c:v>
                </c:pt>
                <c:pt idx="27">
                  <c:v>10.25535456441521</c:v>
                </c:pt>
                <c:pt idx="28">
                  <c:v>10.201994567480224</c:v>
                </c:pt>
                <c:pt idx="29">
                  <c:v>10.228726971478165</c:v>
                </c:pt>
                <c:pt idx="30">
                  <c:v>10.241452612931798</c:v>
                </c:pt>
                <c:pt idx="31">
                  <c:v>10.202650630546474</c:v>
                </c:pt>
                <c:pt idx="32">
                  <c:v>10.118985546141165</c:v>
                </c:pt>
                <c:pt idx="33">
                  <c:v>10.125076698880196</c:v>
                </c:pt>
                <c:pt idx="34">
                  <c:v>10.209057832248181</c:v>
                </c:pt>
                <c:pt idx="35">
                  <c:v>10.142768115120957</c:v>
                </c:pt>
                <c:pt idx="36">
                  <c:v>9.911247787126094</c:v>
                </c:pt>
                <c:pt idx="37">
                  <c:v>9.788235714668716</c:v>
                </c:pt>
                <c:pt idx="38">
                  <c:v>9.94165026276344</c:v>
                </c:pt>
                <c:pt idx="39">
                  <c:v>10.03909143728666</c:v>
                </c:pt>
                <c:pt idx="40">
                  <c:v>10.003367852318775</c:v>
                </c:pt>
                <c:pt idx="41">
                  <c:v>10.034366855396783</c:v>
                </c:pt>
                <c:pt idx="42">
                  <c:v>9.90389097443379</c:v>
                </c:pt>
                <c:pt idx="43">
                  <c:v>9.86992041693077</c:v>
                </c:pt>
                <c:pt idx="44">
                  <c:v>9.88329214645004</c:v>
                </c:pt>
                <c:pt idx="45">
                  <c:v>9.823902641980446</c:v>
                </c:pt>
                <c:pt idx="46">
                  <c:v>9.810502322233457</c:v>
                </c:pt>
                <c:pt idx="47">
                  <c:v>9.751225220030864</c:v>
                </c:pt>
                <c:pt idx="48">
                  <c:v>9.431425222233075</c:v>
                </c:pt>
                <c:pt idx="49">
                  <c:v>9.630446237444426</c:v>
                </c:pt>
                <c:pt idx="50">
                  <c:v>9.673696186252041</c:v>
                </c:pt>
                <c:pt idx="51">
                  <c:v>9.72333833248183</c:v>
                </c:pt>
                <c:pt idx="52">
                  <c:v>9.73314708299096</c:v>
                </c:pt>
                <c:pt idx="53">
                  <c:v>9.762046253652256</c:v>
                </c:pt>
                <c:pt idx="54">
                  <c:v>9.768720768031509</c:v>
                </c:pt>
                <c:pt idx="55">
                  <c:v>9.755607469001683</c:v>
                </c:pt>
                <c:pt idx="56">
                  <c:v>9.807765524484704</c:v>
                </c:pt>
                <c:pt idx="57">
                  <c:v>9.819949503229825</c:v>
                </c:pt>
                <c:pt idx="58">
                  <c:v>9.850342247561793</c:v>
                </c:pt>
                <c:pt idx="59">
                  <c:v>9.779152400025842</c:v>
                </c:pt>
                <c:pt idx="60">
                  <c:v>9.735447880140262</c:v>
                </c:pt>
                <c:pt idx="61">
                  <c:v>9.478756715272448</c:v>
                </c:pt>
              </c:numCache>
            </c:numRef>
          </c:val>
          <c:smooth val="0"/>
        </c:ser>
        <c:marker val="1"/>
        <c:axId val="57034914"/>
        <c:axId val="43552179"/>
      </c:lineChart>
      <c:lineChart>
        <c:grouping val="standard"/>
        <c:varyColors val="0"/>
        <c:ser>
          <c:idx val="2"/>
          <c:order val="1"/>
          <c:tx>
            <c:v>M1B貨幣乘數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資料!日期</c:f>
              <c:strCache>
                <c:ptCount val="62"/>
                <c:pt idx="0">
                  <c:v> 1   '19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   '20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   '21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   '22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   '23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   '24</c:v>
                </c:pt>
                <c:pt idx="61">
                  <c:v>2</c:v>
                </c:pt>
              </c:strCache>
            </c:strRef>
          </c:cat>
          <c:val>
            <c:numRef>
              <c:f>資料!M1B貨幣乘數</c:f>
              <c:numCache>
                <c:ptCount val="62"/>
                <c:pt idx="0">
                  <c:v>4.377296475263067</c:v>
                </c:pt>
                <c:pt idx="1">
                  <c:v>4.249847339001362</c:v>
                </c:pt>
                <c:pt idx="2">
                  <c:v>4.380420626115479</c:v>
                </c:pt>
                <c:pt idx="3">
                  <c:v>4.402082730691351</c:v>
                </c:pt>
                <c:pt idx="4">
                  <c:v>4.400993067715705</c:v>
                </c:pt>
                <c:pt idx="5">
                  <c:v>4.378570059421123</c:v>
                </c:pt>
                <c:pt idx="6">
                  <c:v>4.435390491748144</c:v>
                </c:pt>
                <c:pt idx="7">
                  <c:v>4.467590714984374</c:v>
                </c:pt>
                <c:pt idx="8">
                  <c:v>4.450073595745691</c:v>
                </c:pt>
                <c:pt idx="9">
                  <c:v>4.435698158051099</c:v>
                </c:pt>
                <c:pt idx="10">
                  <c:v>4.442853417415424</c:v>
                </c:pt>
                <c:pt idx="11">
                  <c:v>4.408181351742152</c:v>
                </c:pt>
                <c:pt idx="12">
                  <c:v>4.3065641048642105</c:v>
                </c:pt>
                <c:pt idx="13">
                  <c:v>4.335251573031192</c:v>
                </c:pt>
                <c:pt idx="14">
                  <c:v>4.324582285803279</c:v>
                </c:pt>
                <c:pt idx="15">
                  <c:v>4.4215825393607675</c:v>
                </c:pt>
                <c:pt idx="16">
                  <c:v>4.444621710895895</c:v>
                </c:pt>
                <c:pt idx="17">
                  <c:v>4.454507142223405</c:v>
                </c:pt>
                <c:pt idx="18">
                  <c:v>4.518961500055475</c:v>
                </c:pt>
                <c:pt idx="19">
                  <c:v>4.548130800210121</c:v>
                </c:pt>
                <c:pt idx="20">
                  <c:v>4.549168615224733</c:v>
                </c:pt>
                <c:pt idx="21">
                  <c:v>4.558547249036838</c:v>
                </c:pt>
                <c:pt idx="22">
                  <c:v>4.595164542841206</c:v>
                </c:pt>
                <c:pt idx="23">
                  <c:v>4.599476330121491</c:v>
                </c:pt>
                <c:pt idx="24">
                  <c:v>4.653460865987864</c:v>
                </c:pt>
                <c:pt idx="25">
                  <c:v>4.519974797692414</c:v>
                </c:pt>
                <c:pt idx="26">
                  <c:v>4.589770730148586</c:v>
                </c:pt>
                <c:pt idx="27">
                  <c:v>4.634987165089043</c:v>
                </c:pt>
                <c:pt idx="28">
                  <c:v>4.617324583143327</c:v>
                </c:pt>
                <c:pt idx="29">
                  <c:v>4.649039409838652</c:v>
                </c:pt>
                <c:pt idx="30">
                  <c:v>4.676803464225962</c:v>
                </c:pt>
                <c:pt idx="31">
                  <c:v>4.666394208313872</c:v>
                </c:pt>
                <c:pt idx="32">
                  <c:v>4.630602308016716</c:v>
                </c:pt>
                <c:pt idx="33">
                  <c:v>4.641797054763001</c:v>
                </c:pt>
                <c:pt idx="34">
                  <c:v>4.68360781309843</c:v>
                </c:pt>
                <c:pt idx="35">
                  <c:v>4.675466923498196</c:v>
                </c:pt>
                <c:pt idx="36">
                  <c:v>4.603124486704506</c:v>
                </c:pt>
                <c:pt idx="37">
                  <c:v>4.557525603674775</c:v>
                </c:pt>
                <c:pt idx="38">
                  <c:v>4.603416827695808</c:v>
                </c:pt>
                <c:pt idx="39">
                  <c:v>4.608123320502578</c:v>
                </c:pt>
                <c:pt idx="40">
                  <c:v>4.552219720846465</c:v>
                </c:pt>
                <c:pt idx="41">
                  <c:v>4.578862227015368</c:v>
                </c:pt>
                <c:pt idx="42">
                  <c:v>4.509331577917341</c:v>
                </c:pt>
                <c:pt idx="43">
                  <c:v>4.540671878301289</c:v>
                </c:pt>
                <c:pt idx="44">
                  <c:v>4.512347301820986</c:v>
                </c:pt>
                <c:pt idx="45">
                  <c:v>4.414066292212746</c:v>
                </c:pt>
                <c:pt idx="46">
                  <c:v>4.376955903271693</c:v>
                </c:pt>
                <c:pt idx="47">
                  <c:v>4.372466889382557</c:v>
                </c:pt>
                <c:pt idx="48">
                  <c:v>4.218862948129335</c:v>
                </c:pt>
                <c:pt idx="49">
                  <c:v>4.283961798122839</c:v>
                </c:pt>
                <c:pt idx="50">
                  <c:v>4.287440848159079</c:v>
                </c:pt>
                <c:pt idx="51">
                  <c:v>4.294790447780873</c:v>
                </c:pt>
                <c:pt idx="52">
                  <c:v>4.28987674609696</c:v>
                </c:pt>
                <c:pt idx="53">
                  <c:v>4.303851169547203</c:v>
                </c:pt>
                <c:pt idx="54">
                  <c:v>4.312923607122343</c:v>
                </c:pt>
                <c:pt idx="55">
                  <c:v>4.333670952248705</c:v>
                </c:pt>
                <c:pt idx="56">
                  <c:v>4.34183405540239</c:v>
                </c:pt>
                <c:pt idx="57">
                  <c:v>4.312932419582254</c:v>
                </c:pt>
                <c:pt idx="58">
                  <c:v>4.298776403705095</c:v>
                </c:pt>
                <c:pt idx="59">
                  <c:v>4.293704373667549</c:v>
                </c:pt>
                <c:pt idx="60">
                  <c:v>4.277080012751036</c:v>
                </c:pt>
                <c:pt idx="61">
                  <c:v>4.171772831926324</c:v>
                </c:pt>
              </c:numCache>
            </c:numRef>
          </c:val>
          <c:smooth val="0"/>
        </c:ser>
        <c:marker val="1"/>
        <c:axId val="57317898"/>
        <c:axId val="46099035"/>
      </c:lineChart>
      <c:catAx>
        <c:axId val="57034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52179"/>
        <c:crossesAt val="9.1"/>
        <c:auto val="0"/>
        <c:lblOffset val="100"/>
        <c:tickLblSkip val="2"/>
        <c:noMultiLvlLbl val="0"/>
      </c:catAx>
      <c:valAx>
        <c:axId val="43552179"/>
        <c:scaling>
          <c:orientation val="minMax"/>
          <c:max val="14.6"/>
          <c:min val="9.1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34914"/>
        <c:crossesAt val="1"/>
        <c:crossBetween val="midCat"/>
        <c:dispUnits/>
        <c:majorUnit val="0.5"/>
      </c:valAx>
      <c:catAx>
        <c:axId val="57317898"/>
        <c:scaling>
          <c:orientation val="minMax"/>
        </c:scaling>
        <c:axPos val="b"/>
        <c:delete val="1"/>
        <c:majorTickMark val="out"/>
        <c:minorTickMark val="none"/>
        <c:tickLblPos val="nextTo"/>
        <c:crossAx val="46099035"/>
        <c:crossesAt val="2.6"/>
        <c:auto val="0"/>
        <c:lblOffset val="100"/>
        <c:tickLblSkip val="1"/>
        <c:noMultiLvlLbl val="0"/>
      </c:catAx>
      <c:valAx>
        <c:axId val="46099035"/>
        <c:scaling>
          <c:orientation val="minMax"/>
          <c:max val="5"/>
          <c:min val="2.6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17898"/>
        <c:crosses val="max"/>
        <c:crossBetween val="midCat"/>
        <c:dispUnits/>
        <c:majorUnit val="0.2"/>
        <c:minorUnit val="0.2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11725"/>
          <c:w val="0.98575"/>
          <c:h val="0.84175"/>
        </c:manualLayout>
      </c:layout>
      <c:lineChart>
        <c:grouping val="standard"/>
        <c:varyColors val="0"/>
        <c:ser>
          <c:idx val="1"/>
          <c:order val="0"/>
          <c:tx>
            <c:v>存款年增率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資料!日期</c:f>
              <c:strCache>
                <c:ptCount val="62"/>
                <c:pt idx="0">
                  <c:v> 1   '19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   '20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   '21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   '22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   '23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   '24</c:v>
                </c:pt>
                <c:pt idx="61">
                  <c:v>2</c:v>
                </c:pt>
              </c:strCache>
            </c:strRef>
          </c:cat>
          <c:val>
            <c:numRef>
              <c:f>資料!存款年增率</c:f>
              <c:numCache>
                <c:ptCount val="62"/>
                <c:pt idx="0">
                  <c:v>2.57</c:v>
                </c:pt>
                <c:pt idx="1">
                  <c:v>3</c:v>
                </c:pt>
                <c:pt idx="2">
                  <c:v>3.24</c:v>
                </c:pt>
                <c:pt idx="3">
                  <c:v>3.51</c:v>
                </c:pt>
                <c:pt idx="4">
                  <c:v>3.15</c:v>
                </c:pt>
                <c:pt idx="5">
                  <c:v>3.23</c:v>
                </c:pt>
                <c:pt idx="6">
                  <c:v>2.97</c:v>
                </c:pt>
                <c:pt idx="7">
                  <c:v>3.18</c:v>
                </c:pt>
                <c:pt idx="8">
                  <c:v>3.32</c:v>
                </c:pt>
                <c:pt idx="9">
                  <c:v>4.16</c:v>
                </c:pt>
                <c:pt idx="10">
                  <c:v>4.03</c:v>
                </c:pt>
                <c:pt idx="11">
                  <c:v>4.38</c:v>
                </c:pt>
                <c:pt idx="12">
                  <c:v>4.71</c:v>
                </c:pt>
                <c:pt idx="13">
                  <c:v>4.79</c:v>
                </c:pt>
                <c:pt idx="14">
                  <c:v>4.7</c:v>
                </c:pt>
                <c:pt idx="15">
                  <c:v>4.11</c:v>
                </c:pt>
                <c:pt idx="16">
                  <c:v>4.53</c:v>
                </c:pt>
                <c:pt idx="17">
                  <c:v>4.74</c:v>
                </c:pt>
                <c:pt idx="18">
                  <c:v>6.17</c:v>
                </c:pt>
                <c:pt idx="19">
                  <c:v>6.66</c:v>
                </c:pt>
                <c:pt idx="20">
                  <c:v>6.77</c:v>
                </c:pt>
                <c:pt idx="21">
                  <c:v>6.62</c:v>
                </c:pt>
                <c:pt idx="22">
                  <c:v>7.31</c:v>
                </c:pt>
                <c:pt idx="23">
                  <c:v>9.17</c:v>
                </c:pt>
                <c:pt idx="24">
                  <c:v>8.37</c:v>
                </c:pt>
                <c:pt idx="25">
                  <c:v>8.67</c:v>
                </c:pt>
                <c:pt idx="26">
                  <c:v>8.25</c:v>
                </c:pt>
                <c:pt idx="27">
                  <c:v>8.82</c:v>
                </c:pt>
                <c:pt idx="28">
                  <c:v>9.2</c:v>
                </c:pt>
                <c:pt idx="29">
                  <c:v>8.97</c:v>
                </c:pt>
                <c:pt idx="30">
                  <c:v>8.65</c:v>
                </c:pt>
                <c:pt idx="31">
                  <c:v>8.64</c:v>
                </c:pt>
                <c:pt idx="32">
                  <c:v>9.13</c:v>
                </c:pt>
                <c:pt idx="33">
                  <c:v>8.56</c:v>
                </c:pt>
                <c:pt idx="34">
                  <c:v>8.13</c:v>
                </c:pt>
                <c:pt idx="35">
                  <c:v>7.19</c:v>
                </c:pt>
                <c:pt idx="36">
                  <c:v>7.59</c:v>
                </c:pt>
                <c:pt idx="37">
                  <c:v>7.39</c:v>
                </c:pt>
                <c:pt idx="38">
                  <c:v>7.97</c:v>
                </c:pt>
                <c:pt idx="39">
                  <c:v>8.05</c:v>
                </c:pt>
                <c:pt idx="40">
                  <c:v>7.14</c:v>
                </c:pt>
                <c:pt idx="41">
                  <c:v>7.34</c:v>
                </c:pt>
                <c:pt idx="42">
                  <c:v>7.02</c:v>
                </c:pt>
                <c:pt idx="43">
                  <c:v>6.92</c:v>
                </c:pt>
                <c:pt idx="44">
                  <c:v>6.91</c:v>
                </c:pt>
                <c:pt idx="45">
                  <c:v>7.59</c:v>
                </c:pt>
                <c:pt idx="46">
                  <c:v>7.62</c:v>
                </c:pt>
                <c:pt idx="47">
                  <c:v>6.77</c:v>
                </c:pt>
                <c:pt idx="48">
                  <c:v>7.04</c:v>
                </c:pt>
                <c:pt idx="49">
                  <c:v>6.92</c:v>
                </c:pt>
                <c:pt idx="50">
                  <c:v>6.64</c:v>
                </c:pt>
                <c:pt idx="51">
                  <c:v>6.67</c:v>
                </c:pt>
                <c:pt idx="52">
                  <c:v>6.76</c:v>
                </c:pt>
                <c:pt idx="53">
                  <c:v>7.1</c:v>
                </c:pt>
                <c:pt idx="54">
                  <c:v>7.02</c:v>
                </c:pt>
                <c:pt idx="55">
                  <c:v>6.23</c:v>
                </c:pt>
                <c:pt idx="56">
                  <c:v>5.58</c:v>
                </c:pt>
                <c:pt idx="57">
                  <c:v>5.29</c:v>
                </c:pt>
                <c:pt idx="58">
                  <c:v>4.99</c:v>
                </c:pt>
                <c:pt idx="59">
                  <c:v>5.5</c:v>
                </c:pt>
                <c:pt idx="60">
                  <c:v>5.49</c:v>
                </c:pt>
                <c:pt idx="61">
                  <c:v>5.78</c:v>
                </c:pt>
              </c:numCache>
            </c:numRef>
          </c:val>
          <c:smooth val="0"/>
        </c:ser>
        <c:marker val="1"/>
        <c:axId val="56728946"/>
        <c:axId val="40798467"/>
      </c:lineChart>
      <c:lineChart>
        <c:grouping val="standard"/>
        <c:varyColors val="0"/>
        <c:ser>
          <c:idx val="0"/>
          <c:order val="1"/>
          <c:tx>
            <c:v>放款投資年增率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資料!日期</c:f>
              <c:strCache>
                <c:ptCount val="62"/>
                <c:pt idx="0">
                  <c:v> 1   '19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   '20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   '21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   '22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   '23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   '24</c:v>
                </c:pt>
                <c:pt idx="61">
                  <c:v>2</c:v>
                </c:pt>
              </c:strCache>
            </c:strRef>
          </c:cat>
          <c:val>
            <c:numRef>
              <c:f>資料!放款投資年增率</c:f>
              <c:numCache>
                <c:ptCount val="62"/>
                <c:pt idx="0">
                  <c:v>5.92</c:v>
                </c:pt>
                <c:pt idx="1">
                  <c:v>5.48</c:v>
                </c:pt>
                <c:pt idx="2">
                  <c:v>5</c:v>
                </c:pt>
                <c:pt idx="3">
                  <c:v>4.97</c:v>
                </c:pt>
                <c:pt idx="4">
                  <c:v>4.38</c:v>
                </c:pt>
                <c:pt idx="5">
                  <c:v>4.04</c:v>
                </c:pt>
                <c:pt idx="6">
                  <c:v>4.26</c:v>
                </c:pt>
                <c:pt idx="7">
                  <c:v>3.95</c:v>
                </c:pt>
                <c:pt idx="8">
                  <c:v>4.21</c:v>
                </c:pt>
                <c:pt idx="9">
                  <c:v>4.89</c:v>
                </c:pt>
                <c:pt idx="10">
                  <c:v>4.51</c:v>
                </c:pt>
                <c:pt idx="11">
                  <c:v>4.96</c:v>
                </c:pt>
                <c:pt idx="12">
                  <c:v>4.9</c:v>
                </c:pt>
                <c:pt idx="13">
                  <c:v>5.47</c:v>
                </c:pt>
                <c:pt idx="14">
                  <c:v>5.57</c:v>
                </c:pt>
                <c:pt idx="15">
                  <c:v>5.52</c:v>
                </c:pt>
                <c:pt idx="16">
                  <c:v>5.72</c:v>
                </c:pt>
                <c:pt idx="17">
                  <c:v>6.98</c:v>
                </c:pt>
                <c:pt idx="18">
                  <c:v>7.19</c:v>
                </c:pt>
                <c:pt idx="19">
                  <c:v>7.24</c:v>
                </c:pt>
                <c:pt idx="20">
                  <c:v>6.71</c:v>
                </c:pt>
                <c:pt idx="21">
                  <c:v>6.75</c:v>
                </c:pt>
                <c:pt idx="22">
                  <c:v>6.76</c:v>
                </c:pt>
                <c:pt idx="23">
                  <c:v>6.79</c:v>
                </c:pt>
                <c:pt idx="24">
                  <c:v>6.87</c:v>
                </c:pt>
                <c:pt idx="25">
                  <c:v>6.61</c:v>
                </c:pt>
                <c:pt idx="26">
                  <c:v>7.14</c:v>
                </c:pt>
                <c:pt idx="27">
                  <c:v>7</c:v>
                </c:pt>
                <c:pt idx="28">
                  <c:v>7.5</c:v>
                </c:pt>
                <c:pt idx="29">
                  <c:v>7.93</c:v>
                </c:pt>
                <c:pt idx="30">
                  <c:v>7.59</c:v>
                </c:pt>
                <c:pt idx="31">
                  <c:v>7.88</c:v>
                </c:pt>
                <c:pt idx="32">
                  <c:v>8.45</c:v>
                </c:pt>
                <c:pt idx="33">
                  <c:v>8.18</c:v>
                </c:pt>
                <c:pt idx="34">
                  <c:v>8.12</c:v>
                </c:pt>
                <c:pt idx="35">
                  <c:v>8.39</c:v>
                </c:pt>
                <c:pt idx="36">
                  <c:v>8.77</c:v>
                </c:pt>
                <c:pt idx="37">
                  <c:v>8.45</c:v>
                </c:pt>
                <c:pt idx="38">
                  <c:v>8.51</c:v>
                </c:pt>
                <c:pt idx="39">
                  <c:v>8.78</c:v>
                </c:pt>
                <c:pt idx="40">
                  <c:v>7.74</c:v>
                </c:pt>
                <c:pt idx="41">
                  <c:v>6.85</c:v>
                </c:pt>
                <c:pt idx="42">
                  <c:v>6.55</c:v>
                </c:pt>
                <c:pt idx="43">
                  <c:v>6.6</c:v>
                </c:pt>
                <c:pt idx="44">
                  <c:v>6.68</c:v>
                </c:pt>
                <c:pt idx="45">
                  <c:v>6.73</c:v>
                </c:pt>
                <c:pt idx="46">
                  <c:v>6.86</c:v>
                </c:pt>
                <c:pt idx="47">
                  <c:v>6.38</c:v>
                </c:pt>
                <c:pt idx="48">
                  <c:v>5.37</c:v>
                </c:pt>
                <c:pt idx="49">
                  <c:v>5.52</c:v>
                </c:pt>
                <c:pt idx="50">
                  <c:v>5.76</c:v>
                </c:pt>
                <c:pt idx="51">
                  <c:v>5.55</c:v>
                </c:pt>
                <c:pt idx="52">
                  <c:v>6.33</c:v>
                </c:pt>
                <c:pt idx="53">
                  <c:v>5.55</c:v>
                </c:pt>
                <c:pt idx="54">
                  <c:v>6.34</c:v>
                </c:pt>
                <c:pt idx="55">
                  <c:v>6.02</c:v>
                </c:pt>
                <c:pt idx="56">
                  <c:v>5.8</c:v>
                </c:pt>
                <c:pt idx="57">
                  <c:v>5.93</c:v>
                </c:pt>
                <c:pt idx="58">
                  <c:v>6.27</c:v>
                </c:pt>
                <c:pt idx="59">
                  <c:v>6.58</c:v>
                </c:pt>
                <c:pt idx="60">
                  <c:v>6.95</c:v>
                </c:pt>
                <c:pt idx="61">
                  <c:v>7.42</c:v>
                </c:pt>
              </c:numCache>
            </c:numRef>
          </c:val>
          <c:smooth val="0"/>
        </c:ser>
        <c:marker val="1"/>
        <c:axId val="58053338"/>
        <c:axId val="52717995"/>
      </c:lineChart>
      <c:catAx>
        <c:axId val="56728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98467"/>
        <c:crossesAt val="-2"/>
        <c:auto val="0"/>
        <c:lblOffset val="100"/>
        <c:tickLblSkip val="2"/>
        <c:noMultiLvlLbl val="0"/>
      </c:catAx>
      <c:valAx>
        <c:axId val="40798467"/>
        <c:scaling>
          <c:orientation val="minMax"/>
          <c:max val="1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28946"/>
        <c:crossesAt val="1"/>
        <c:crossBetween val="midCat"/>
        <c:dispUnits/>
        <c:majorUnit val="2"/>
        <c:minorUnit val="1"/>
      </c:valAx>
      <c:catAx>
        <c:axId val="58053338"/>
        <c:scaling>
          <c:orientation val="minMax"/>
        </c:scaling>
        <c:axPos val="b"/>
        <c:delete val="1"/>
        <c:majorTickMark val="out"/>
        <c:minorTickMark val="none"/>
        <c:tickLblPos val="nextTo"/>
        <c:crossAx val="52717995"/>
        <c:crossesAt val="-2"/>
        <c:auto val="0"/>
        <c:lblOffset val="100"/>
        <c:tickLblSkip val="1"/>
        <c:noMultiLvlLbl val="0"/>
      </c:catAx>
      <c:valAx>
        <c:axId val="52717995"/>
        <c:scaling>
          <c:orientation val="minMax"/>
          <c:max val="1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53338"/>
        <c:crosses val="max"/>
        <c:crossBetween val="midCat"/>
        <c:dispUnits/>
        <c:majorUnit val="2"/>
        <c:minorUnit val="1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6175"/>
          <c:w val="0.9655"/>
          <c:h val="0.888"/>
        </c:manualLayout>
      </c:layout>
      <c:lineChart>
        <c:grouping val="standard"/>
        <c:varyColors val="0"/>
        <c:ser>
          <c:idx val="1"/>
          <c:order val="0"/>
          <c:tx>
            <c:v>隔拆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資料!日期</c:f>
              <c:strCache>
                <c:ptCount val="62"/>
                <c:pt idx="0">
                  <c:v> 1   '19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   '20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   '21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   '22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   '23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   '24</c:v>
                </c:pt>
                <c:pt idx="61">
                  <c:v>2</c:v>
                </c:pt>
              </c:strCache>
            </c:strRef>
          </c:cat>
          <c:val>
            <c:numRef>
              <c:f>資料!隔拆利率</c:f>
              <c:numCache>
                <c:ptCount val="62"/>
                <c:pt idx="0">
                  <c:v>0.179</c:v>
                </c:pt>
                <c:pt idx="1">
                  <c:v>0.18</c:v>
                </c:pt>
                <c:pt idx="2">
                  <c:v>0.178</c:v>
                </c:pt>
                <c:pt idx="3">
                  <c:v>0.189</c:v>
                </c:pt>
                <c:pt idx="4">
                  <c:v>0.188</c:v>
                </c:pt>
                <c:pt idx="5">
                  <c:v>0.202</c:v>
                </c:pt>
                <c:pt idx="6">
                  <c:v>0.185</c:v>
                </c:pt>
                <c:pt idx="7">
                  <c:v>0.18</c:v>
                </c:pt>
                <c:pt idx="8">
                  <c:v>0.177</c:v>
                </c:pt>
                <c:pt idx="9">
                  <c:v>0.177</c:v>
                </c:pt>
                <c:pt idx="10">
                  <c:v>0.176</c:v>
                </c:pt>
                <c:pt idx="11">
                  <c:v>0.177</c:v>
                </c:pt>
                <c:pt idx="12">
                  <c:v>0.18</c:v>
                </c:pt>
                <c:pt idx="13">
                  <c:v>0.178</c:v>
                </c:pt>
                <c:pt idx="14">
                  <c:v>0.144</c:v>
                </c:pt>
                <c:pt idx="15">
                  <c:v>0.079</c:v>
                </c:pt>
                <c:pt idx="16">
                  <c:v>0.079</c:v>
                </c:pt>
                <c:pt idx="17">
                  <c:v>0.082</c:v>
                </c:pt>
                <c:pt idx="18">
                  <c:v>0.083</c:v>
                </c:pt>
                <c:pt idx="19">
                  <c:v>0.082</c:v>
                </c:pt>
                <c:pt idx="20">
                  <c:v>0.082</c:v>
                </c:pt>
                <c:pt idx="21">
                  <c:v>0.082</c:v>
                </c:pt>
                <c:pt idx="22">
                  <c:v>0.08</c:v>
                </c:pt>
                <c:pt idx="23">
                  <c:v>0.08</c:v>
                </c:pt>
                <c:pt idx="24">
                  <c:v>0.079</c:v>
                </c:pt>
                <c:pt idx="25">
                  <c:v>0.08</c:v>
                </c:pt>
                <c:pt idx="26">
                  <c:v>0.08</c:v>
                </c:pt>
                <c:pt idx="27">
                  <c:v>0.08</c:v>
                </c:pt>
                <c:pt idx="28">
                  <c:v>0.08</c:v>
                </c:pt>
                <c:pt idx="29">
                  <c:v>0.081</c:v>
                </c:pt>
                <c:pt idx="30">
                  <c:v>0.082</c:v>
                </c:pt>
                <c:pt idx="31">
                  <c:v>0.081</c:v>
                </c:pt>
                <c:pt idx="32">
                  <c:v>0.086</c:v>
                </c:pt>
                <c:pt idx="33">
                  <c:v>0.083</c:v>
                </c:pt>
                <c:pt idx="34">
                  <c:v>0.082</c:v>
                </c:pt>
                <c:pt idx="35">
                  <c:v>0.083</c:v>
                </c:pt>
                <c:pt idx="36">
                  <c:v>0.085</c:v>
                </c:pt>
                <c:pt idx="37">
                  <c:v>0.081</c:v>
                </c:pt>
                <c:pt idx="38">
                  <c:v>0.122</c:v>
                </c:pt>
                <c:pt idx="39">
                  <c:v>0.185</c:v>
                </c:pt>
                <c:pt idx="40">
                  <c:v>0.181</c:v>
                </c:pt>
                <c:pt idx="41">
                  <c:v>0.252</c:v>
                </c:pt>
                <c:pt idx="42">
                  <c:v>0.311</c:v>
                </c:pt>
                <c:pt idx="43">
                  <c:v>0.306</c:v>
                </c:pt>
                <c:pt idx="44">
                  <c:v>0.339</c:v>
                </c:pt>
                <c:pt idx="45">
                  <c:v>0.435</c:v>
                </c:pt>
                <c:pt idx="46">
                  <c:v>0.433</c:v>
                </c:pt>
                <c:pt idx="47">
                  <c:v>0.507</c:v>
                </c:pt>
                <c:pt idx="48">
                  <c:v>0.56</c:v>
                </c:pt>
                <c:pt idx="49">
                  <c:v>0.556</c:v>
                </c:pt>
                <c:pt idx="50">
                  <c:v>0.598</c:v>
                </c:pt>
                <c:pt idx="51">
                  <c:v>0.681</c:v>
                </c:pt>
                <c:pt idx="52">
                  <c:v>0.683</c:v>
                </c:pt>
                <c:pt idx="53">
                  <c:v>0.686</c:v>
                </c:pt>
                <c:pt idx="54">
                  <c:v>0.681</c:v>
                </c:pt>
                <c:pt idx="55">
                  <c:v>0.683</c:v>
                </c:pt>
                <c:pt idx="56">
                  <c:v>0.687</c:v>
                </c:pt>
                <c:pt idx="57">
                  <c:v>0.691</c:v>
                </c:pt>
                <c:pt idx="58">
                  <c:v>0.688</c:v>
                </c:pt>
                <c:pt idx="59">
                  <c:v>0.686</c:v>
                </c:pt>
                <c:pt idx="60">
                  <c:v>0.687</c:v>
                </c:pt>
                <c:pt idx="61">
                  <c:v>0.693</c:v>
                </c:pt>
              </c:numCache>
            </c:numRef>
          </c:val>
          <c:smooth val="0"/>
        </c:ser>
        <c:ser>
          <c:idx val="0"/>
          <c:order val="1"/>
          <c:tx>
            <c:v>C/P 31-90次市</c:v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資料!日期</c:f>
              <c:strCache>
                <c:ptCount val="62"/>
                <c:pt idx="0">
                  <c:v> 1   '19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   '20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   '21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   '22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   '23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   '24</c:v>
                </c:pt>
                <c:pt idx="61">
                  <c:v>2</c:v>
                </c:pt>
              </c:strCache>
            </c:strRef>
          </c:cat>
          <c:val>
            <c:numRef>
              <c:f>資料!商業本票利率</c:f>
              <c:numCache>
                <c:ptCount val="62"/>
                <c:pt idx="0">
                  <c:v>0.57</c:v>
                </c:pt>
                <c:pt idx="1">
                  <c:v>0.55</c:v>
                </c:pt>
                <c:pt idx="2">
                  <c:v>0.52</c:v>
                </c:pt>
                <c:pt idx="3">
                  <c:v>0.49</c:v>
                </c:pt>
                <c:pt idx="4">
                  <c:v>0.49</c:v>
                </c:pt>
                <c:pt idx="5">
                  <c:v>0.62</c:v>
                </c:pt>
                <c:pt idx="6">
                  <c:v>0.56</c:v>
                </c:pt>
                <c:pt idx="7">
                  <c:v>0.57</c:v>
                </c:pt>
                <c:pt idx="8">
                  <c:v>0.57</c:v>
                </c:pt>
                <c:pt idx="9">
                  <c:v>0.57</c:v>
                </c:pt>
                <c:pt idx="10">
                  <c:v>0.54</c:v>
                </c:pt>
                <c:pt idx="11">
                  <c:v>0.57</c:v>
                </c:pt>
                <c:pt idx="12">
                  <c:v>0.54</c:v>
                </c:pt>
                <c:pt idx="13">
                  <c:v>0.56</c:v>
                </c:pt>
                <c:pt idx="14">
                  <c:v>0.51</c:v>
                </c:pt>
                <c:pt idx="15">
                  <c:v>0.48</c:v>
                </c:pt>
                <c:pt idx="16">
                  <c:v>0.37</c:v>
                </c:pt>
                <c:pt idx="17">
                  <c:v>0.36</c:v>
                </c:pt>
                <c:pt idx="18">
                  <c:v>0.35</c:v>
                </c:pt>
                <c:pt idx="19">
                  <c:v>0.33</c:v>
                </c:pt>
                <c:pt idx="20">
                  <c:v>0.31</c:v>
                </c:pt>
                <c:pt idx="21">
                  <c:v>0.3</c:v>
                </c:pt>
                <c:pt idx="22">
                  <c:v>0.27</c:v>
                </c:pt>
                <c:pt idx="23">
                  <c:v>0.24</c:v>
                </c:pt>
                <c:pt idx="24">
                  <c:v>0.24</c:v>
                </c:pt>
                <c:pt idx="25">
                  <c:v>0.23</c:v>
                </c:pt>
                <c:pt idx="26">
                  <c:v>0.23</c:v>
                </c:pt>
                <c:pt idx="27">
                  <c:v>0.22</c:v>
                </c:pt>
                <c:pt idx="28">
                  <c:v>0.22</c:v>
                </c:pt>
                <c:pt idx="29">
                  <c:v>0.24</c:v>
                </c:pt>
                <c:pt idx="30">
                  <c:v>0.24</c:v>
                </c:pt>
                <c:pt idx="31">
                  <c:v>0.24</c:v>
                </c:pt>
                <c:pt idx="32">
                  <c:v>0.25</c:v>
                </c:pt>
                <c:pt idx="33">
                  <c:v>0.3</c:v>
                </c:pt>
                <c:pt idx="34">
                  <c:v>0.31</c:v>
                </c:pt>
                <c:pt idx="35">
                  <c:v>0.36</c:v>
                </c:pt>
                <c:pt idx="36">
                  <c:v>0.34</c:v>
                </c:pt>
                <c:pt idx="37">
                  <c:v>0.36</c:v>
                </c:pt>
                <c:pt idx="38">
                  <c:v>0.41</c:v>
                </c:pt>
                <c:pt idx="39">
                  <c:v>0.6</c:v>
                </c:pt>
                <c:pt idx="40">
                  <c:v>0.62</c:v>
                </c:pt>
                <c:pt idx="41">
                  <c:v>0.75</c:v>
                </c:pt>
                <c:pt idx="42">
                  <c:v>0.84</c:v>
                </c:pt>
                <c:pt idx="43">
                  <c:v>1.03</c:v>
                </c:pt>
                <c:pt idx="44">
                  <c:v>1.13</c:v>
                </c:pt>
                <c:pt idx="45">
                  <c:v>1.19</c:v>
                </c:pt>
                <c:pt idx="46">
                  <c:v>1.26</c:v>
                </c:pt>
                <c:pt idx="47">
                  <c:v>1.26</c:v>
                </c:pt>
                <c:pt idx="48">
                  <c:v>1.24</c:v>
                </c:pt>
                <c:pt idx="49">
                  <c:v>1.22</c:v>
                </c:pt>
                <c:pt idx="50">
                  <c:v>1.24</c:v>
                </c:pt>
                <c:pt idx="51">
                  <c:v>1.26</c:v>
                </c:pt>
                <c:pt idx="52">
                  <c:v>1.24</c:v>
                </c:pt>
                <c:pt idx="53">
                  <c:v>1.34</c:v>
                </c:pt>
                <c:pt idx="54">
                  <c:v>1.35</c:v>
                </c:pt>
                <c:pt idx="55">
                  <c:v>1.31</c:v>
                </c:pt>
                <c:pt idx="56">
                  <c:v>1.32</c:v>
                </c:pt>
                <c:pt idx="57">
                  <c:v>1.36</c:v>
                </c:pt>
                <c:pt idx="58">
                  <c:v>1.37</c:v>
                </c:pt>
                <c:pt idx="59">
                  <c:v>1.37</c:v>
                </c:pt>
                <c:pt idx="60">
                  <c:v>1.33</c:v>
                </c:pt>
                <c:pt idx="61">
                  <c:v>1.35</c:v>
                </c:pt>
              </c:numCache>
            </c:numRef>
          </c:val>
          <c:smooth val="0"/>
        </c:ser>
        <c:marker val="1"/>
        <c:axId val="54940064"/>
        <c:axId val="24698529"/>
      </c:lineChart>
      <c:lineChart>
        <c:grouping val="standard"/>
        <c:varyColors val="0"/>
        <c:ser>
          <c:idx val="2"/>
          <c:order val="2"/>
          <c:tx>
            <c:v>基放</c:v>
          </c:tx>
          <c:spPr>
            <a:ln w="127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資料!日期</c:f>
              <c:strCache>
                <c:ptCount val="62"/>
                <c:pt idx="0">
                  <c:v> 1   '19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   '20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   '21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   '22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   '23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   '24</c:v>
                </c:pt>
                <c:pt idx="61">
                  <c:v>2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基準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資料!日期</c:f>
              <c:strCache>
                <c:ptCount val="62"/>
                <c:pt idx="0">
                  <c:v> 1   '19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   '20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   '21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   '22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   '23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   '24</c:v>
                </c:pt>
                <c:pt idx="61">
                  <c:v>2</c:v>
                </c:pt>
              </c:strCache>
            </c:strRef>
          </c:cat>
          <c:val>
            <c:numRef>
              <c:f>資料!基準利率</c:f>
              <c:numCache>
                <c:ptCount val="62"/>
                <c:pt idx="0">
                  <c:v>2.632</c:v>
                </c:pt>
                <c:pt idx="1">
                  <c:v>2.632</c:v>
                </c:pt>
                <c:pt idx="2">
                  <c:v>2.632</c:v>
                </c:pt>
                <c:pt idx="3">
                  <c:v>2.631</c:v>
                </c:pt>
                <c:pt idx="4">
                  <c:v>2.631</c:v>
                </c:pt>
                <c:pt idx="5">
                  <c:v>2.631</c:v>
                </c:pt>
                <c:pt idx="6">
                  <c:v>2.636</c:v>
                </c:pt>
                <c:pt idx="7">
                  <c:v>2.636</c:v>
                </c:pt>
                <c:pt idx="8">
                  <c:v>2.636</c:v>
                </c:pt>
                <c:pt idx="9">
                  <c:v>2.631</c:v>
                </c:pt>
                <c:pt idx="10">
                  <c:v>2.631</c:v>
                </c:pt>
                <c:pt idx="11">
                  <c:v>2.631</c:v>
                </c:pt>
                <c:pt idx="12">
                  <c:v>2.631</c:v>
                </c:pt>
                <c:pt idx="13">
                  <c:v>2.631</c:v>
                </c:pt>
                <c:pt idx="14">
                  <c:v>2.631</c:v>
                </c:pt>
                <c:pt idx="15">
                  <c:v>2.577</c:v>
                </c:pt>
                <c:pt idx="16">
                  <c:v>2.477</c:v>
                </c:pt>
                <c:pt idx="17">
                  <c:v>2.477</c:v>
                </c:pt>
                <c:pt idx="18">
                  <c:v>2.441</c:v>
                </c:pt>
                <c:pt idx="19">
                  <c:v>2.441</c:v>
                </c:pt>
                <c:pt idx="20">
                  <c:v>2.441</c:v>
                </c:pt>
                <c:pt idx="21">
                  <c:v>2.442</c:v>
                </c:pt>
                <c:pt idx="22">
                  <c:v>2.442</c:v>
                </c:pt>
                <c:pt idx="23">
                  <c:v>2.442</c:v>
                </c:pt>
                <c:pt idx="24">
                  <c:v>2.441</c:v>
                </c:pt>
                <c:pt idx="25">
                  <c:v>2.441</c:v>
                </c:pt>
                <c:pt idx="26">
                  <c:v>2.441</c:v>
                </c:pt>
                <c:pt idx="27">
                  <c:v>2.441</c:v>
                </c:pt>
                <c:pt idx="28">
                  <c:v>2.441</c:v>
                </c:pt>
                <c:pt idx="29">
                  <c:v>2.441</c:v>
                </c:pt>
                <c:pt idx="30">
                  <c:v>2.441</c:v>
                </c:pt>
                <c:pt idx="31">
                  <c:v>2.441</c:v>
                </c:pt>
                <c:pt idx="32">
                  <c:v>2.441</c:v>
                </c:pt>
                <c:pt idx="33">
                  <c:v>2.442</c:v>
                </c:pt>
                <c:pt idx="34">
                  <c:v>2.442</c:v>
                </c:pt>
                <c:pt idx="35">
                  <c:v>2.442</c:v>
                </c:pt>
                <c:pt idx="36">
                  <c:v>2.442</c:v>
                </c:pt>
                <c:pt idx="37">
                  <c:v>2.442</c:v>
                </c:pt>
                <c:pt idx="38">
                  <c:v>2.442</c:v>
                </c:pt>
                <c:pt idx="39">
                  <c:v>2.498</c:v>
                </c:pt>
                <c:pt idx="40">
                  <c:v>2.598</c:v>
                </c:pt>
                <c:pt idx="41">
                  <c:v>2.598</c:v>
                </c:pt>
                <c:pt idx="42">
                  <c:v>2.642</c:v>
                </c:pt>
                <c:pt idx="43">
                  <c:v>2.718</c:v>
                </c:pt>
                <c:pt idx="44">
                  <c:v>2.718</c:v>
                </c:pt>
                <c:pt idx="45">
                  <c:v>2.788</c:v>
                </c:pt>
                <c:pt idx="46">
                  <c:v>2.837</c:v>
                </c:pt>
                <c:pt idx="47">
                  <c:v>2.837</c:v>
                </c:pt>
                <c:pt idx="48">
                  <c:v>2.893</c:v>
                </c:pt>
                <c:pt idx="49">
                  <c:v>2.969</c:v>
                </c:pt>
                <c:pt idx="50">
                  <c:v>2.969</c:v>
                </c:pt>
                <c:pt idx="51">
                  <c:v>3.039</c:v>
                </c:pt>
                <c:pt idx="52">
                  <c:v>3.089</c:v>
                </c:pt>
                <c:pt idx="53">
                  <c:v>3.089</c:v>
                </c:pt>
                <c:pt idx="54">
                  <c:v>3.133</c:v>
                </c:pt>
                <c:pt idx="55">
                  <c:v>3.133</c:v>
                </c:pt>
                <c:pt idx="56">
                  <c:v>3.133</c:v>
                </c:pt>
                <c:pt idx="57">
                  <c:v>3.133</c:v>
                </c:pt>
                <c:pt idx="58">
                  <c:v>3.133</c:v>
                </c:pt>
                <c:pt idx="59">
                  <c:v>3.133</c:v>
                </c:pt>
                <c:pt idx="60">
                  <c:v>3.136</c:v>
                </c:pt>
                <c:pt idx="61">
                  <c:v>3.136</c:v>
                </c:pt>
              </c:numCache>
            </c:numRef>
          </c:val>
          <c:smooth val="0"/>
        </c:ser>
        <c:marker val="1"/>
        <c:axId val="1494918"/>
        <c:axId val="13454263"/>
      </c:line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98529"/>
        <c:crossesAt val="0"/>
        <c:auto val="0"/>
        <c:lblOffset val="100"/>
        <c:tickLblSkip val="2"/>
        <c:noMultiLvlLbl val="0"/>
      </c:catAx>
      <c:valAx>
        <c:axId val="24698529"/>
        <c:scaling>
          <c:orientation val="minMax"/>
          <c:max val="4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40064"/>
        <c:crossesAt val="1"/>
        <c:crossBetween val="midCat"/>
        <c:dispUnits/>
        <c:majorUnit val="1"/>
        <c:minorUnit val="0.5"/>
      </c:valAx>
      <c:catAx>
        <c:axId val="1494918"/>
        <c:scaling>
          <c:orientation val="minMax"/>
        </c:scaling>
        <c:axPos val="b"/>
        <c:delete val="1"/>
        <c:majorTickMark val="out"/>
        <c:minorTickMark val="none"/>
        <c:tickLblPos val="nextTo"/>
        <c:crossAx val="13454263"/>
        <c:crossesAt val="0"/>
        <c:auto val="0"/>
        <c:lblOffset val="100"/>
        <c:tickLblSkip val="1"/>
        <c:noMultiLvlLbl val="0"/>
      </c:catAx>
      <c:valAx>
        <c:axId val="13454263"/>
        <c:scaling>
          <c:orientation val="minMax"/>
          <c:max val="4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4918"/>
        <c:crosses val="max"/>
        <c:crossBetween val="midCat"/>
        <c:dispUnits/>
        <c:majorUnit val="1"/>
        <c:minorUnit val="0.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'資料'!$A$17:$A$32</c:f>
            </c:strRef>
          </c:cat>
          <c:val>
            <c:numRef>
              <c:f>'資料'!$K$17:$K$32</c:f>
            </c:numRef>
          </c:val>
          <c:smooth val="0"/>
        </c:ser>
        <c:ser>
          <c:idx val="0"/>
          <c:order val="1"/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'資料'!$A$17:$A$32</c:f>
            </c:strRef>
          </c:cat>
          <c:val>
            <c:numRef>
              <c:f>'資料'!$L$17:$L$32</c:f>
            </c:numRef>
          </c:val>
          <c:smooth val="0"/>
        </c:ser>
        <c:marker val="1"/>
        <c:axId val="10200564"/>
        <c:axId val="24696213"/>
      </c:line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'資料'!$A$17:$A$32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0939326"/>
        <c:axId val="54236207"/>
      </c:lineChart>
      <c:catAx>
        <c:axId val="10200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696213"/>
        <c:crossesAt val="4"/>
        <c:auto val="0"/>
        <c:lblOffset val="100"/>
        <c:tickLblSkip val="11"/>
        <c:noMultiLvlLbl val="0"/>
      </c:catAx>
      <c:valAx>
        <c:axId val="24696213"/>
        <c:scaling>
          <c:orientation val="minMax"/>
          <c:max val="10"/>
          <c:min val="4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00564"/>
        <c:crossesAt val="1"/>
        <c:crossBetween val="midCat"/>
        <c:dispUnits/>
        <c:majorUnit val="1"/>
      </c:valAx>
      <c:catAx>
        <c:axId val="20939326"/>
        <c:scaling>
          <c:orientation val="minMax"/>
        </c:scaling>
        <c:axPos val="b"/>
        <c:delete val="1"/>
        <c:majorTickMark val="out"/>
        <c:minorTickMark val="none"/>
        <c:tickLblPos val="nextTo"/>
        <c:crossAx val="54236207"/>
        <c:crossesAt val="4"/>
        <c:auto val="0"/>
        <c:lblOffset val="100"/>
        <c:tickLblSkip val="1"/>
        <c:noMultiLvlLbl val="0"/>
      </c:catAx>
      <c:valAx>
        <c:axId val="54236207"/>
        <c:scaling>
          <c:orientation val="minMax"/>
          <c:max val="10"/>
          <c:min val="4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39326"/>
        <c:crosses val="max"/>
        <c:crossBetween val="midCat"/>
        <c:dispUnits/>
        <c:majorUnit val="1"/>
        <c:minorUnit val="1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重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要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金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融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指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標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KEY FINANCIAL INDICATORS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M2日平均年增率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'資料'!$A$17:$A$19</c:f>
            </c:strRef>
          </c:cat>
          <c:val>
            <c:numRef>
              <c:f>'資料'!$E$17:$E$19</c:f>
            </c:numRef>
          </c:val>
          <c:smooth val="0"/>
        </c:ser>
        <c:marker val="1"/>
        <c:axId val="18363816"/>
        <c:axId val="31056617"/>
      </c:lineChart>
      <c:lineChart>
        <c:grouping val="standard"/>
        <c:varyColors val="0"/>
        <c:ser>
          <c:idx val="0"/>
          <c:order val="1"/>
          <c:tx>
            <c:v>準備貨幣日平均年增率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'資料'!$A$17:$A$19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074098"/>
        <c:axId val="32558019"/>
      </c:lineChart>
      <c:catAx>
        <c:axId val="18363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056617"/>
        <c:crossesAt val="-15"/>
        <c:auto val="0"/>
        <c:lblOffset val="100"/>
        <c:tickLblSkip val="2"/>
        <c:noMultiLvlLbl val="0"/>
      </c:catAx>
      <c:valAx>
        <c:axId val="31056617"/>
        <c:scaling>
          <c:orientation val="minMax"/>
          <c:max val="30"/>
          <c:min val="-15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63816"/>
        <c:crossesAt val="1"/>
        <c:crossBetween val="midCat"/>
        <c:dispUnits/>
        <c:majorUnit val="5"/>
      </c:valAx>
      <c:catAx>
        <c:axId val="11074098"/>
        <c:scaling>
          <c:orientation val="minMax"/>
        </c:scaling>
        <c:axPos val="b"/>
        <c:delete val="1"/>
        <c:majorTickMark val="out"/>
        <c:minorTickMark val="none"/>
        <c:tickLblPos val="nextTo"/>
        <c:crossAx val="32558019"/>
        <c:crossesAt val="-15"/>
        <c:auto val="0"/>
        <c:lblOffset val="100"/>
        <c:tickLblSkip val="1"/>
        <c:noMultiLvlLbl val="0"/>
      </c:catAx>
      <c:valAx>
        <c:axId val="32558019"/>
        <c:scaling>
          <c:orientation val="minMax"/>
          <c:max val="30"/>
          <c:min val="-15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74098"/>
        <c:crosses val="max"/>
        <c:crossBetween val="midCat"/>
        <c:dispUnits/>
        <c:majorUnit val="5"/>
        <c:minorUnit val="2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重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要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金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融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指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標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KEY FINANCIAL INDICATORS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'資料'!$A$17:$A$19</c:f>
            </c:strRef>
          </c:cat>
          <c:val>
            <c:numRef>
              <c:f>'資料'!$G$17:$G$19</c:f>
            </c:numRef>
          </c:val>
          <c:smooth val="0"/>
        </c:ser>
        <c:marker val="1"/>
        <c:axId val="24586716"/>
        <c:axId val="19953853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'資料'!$A$17:$A$19</c:f>
            </c:strRef>
          </c:cat>
          <c:val>
            <c:numRef>
              <c:f>'資料'!$H$17:$H$19</c:f>
            </c:numRef>
          </c:val>
          <c:smooth val="0"/>
        </c:ser>
        <c:marker val="1"/>
        <c:axId val="45366950"/>
        <c:axId val="5649367"/>
      </c:lineChart>
      <c:catAx>
        <c:axId val="24586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953853"/>
        <c:crossesAt val="-10"/>
        <c:auto val="0"/>
        <c:lblOffset val="100"/>
        <c:tickLblSkip val="2"/>
        <c:noMultiLvlLbl val="0"/>
      </c:catAx>
      <c:valAx>
        <c:axId val="19953853"/>
        <c:scaling>
          <c:orientation val="minMax"/>
          <c:max val="30"/>
          <c:min val="-1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86716"/>
        <c:crossesAt val="1"/>
        <c:crossBetween val="midCat"/>
        <c:dispUnits/>
        <c:majorUnit val="5"/>
      </c:valAx>
      <c:catAx>
        <c:axId val="45366950"/>
        <c:scaling>
          <c:orientation val="minMax"/>
        </c:scaling>
        <c:axPos val="b"/>
        <c:delete val="1"/>
        <c:majorTickMark val="out"/>
        <c:minorTickMark val="none"/>
        <c:tickLblPos val="nextTo"/>
        <c:crossAx val="5649367"/>
        <c:crossesAt val="-10"/>
        <c:auto val="0"/>
        <c:lblOffset val="100"/>
        <c:tickLblSkip val="1"/>
        <c:noMultiLvlLbl val="0"/>
      </c:catAx>
      <c:valAx>
        <c:axId val="5649367"/>
        <c:scaling>
          <c:orientation val="minMax"/>
          <c:max val="30"/>
          <c:min val="-1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950"/>
        <c:crosses val="max"/>
        <c:crossBetween val="midCat"/>
        <c:dispUnits/>
        <c:majorUnit val="5"/>
        <c:minorUnit val="2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'資料'!$A$17:$A$29</c:f>
            </c:strRef>
          </c:cat>
          <c:val>
            <c:numRef>
              <c:f>'資料'!$K$17:$K$29</c:f>
            </c:numRef>
          </c:val>
          <c:smooth val="0"/>
        </c:ser>
        <c:ser>
          <c:idx val="0"/>
          <c:order val="1"/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'資料'!$A$17:$A$29</c:f>
            </c:strRef>
          </c:cat>
          <c:val>
            <c:numRef>
              <c:f>'資料'!$L$17:$L$29</c:f>
            </c:numRef>
          </c:val>
          <c:smooth val="0"/>
        </c:ser>
        <c:marker val="1"/>
        <c:axId val="50844304"/>
        <c:axId val="54945553"/>
      </c:line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'資料'!$A$17:$A$29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4747930"/>
        <c:axId val="21404779"/>
      </c:lineChart>
      <c:catAx>
        <c:axId val="50844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945553"/>
        <c:crossesAt val="4"/>
        <c:auto val="0"/>
        <c:lblOffset val="100"/>
        <c:tickLblSkip val="5"/>
        <c:noMultiLvlLbl val="0"/>
      </c:catAx>
      <c:valAx>
        <c:axId val="54945553"/>
        <c:scaling>
          <c:orientation val="minMax"/>
          <c:max val="10"/>
          <c:min val="4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44304"/>
        <c:crossesAt val="1"/>
        <c:crossBetween val="midCat"/>
        <c:dispUnits/>
        <c:majorUnit val="1"/>
      </c:valAx>
      <c:catAx>
        <c:axId val="24747930"/>
        <c:scaling>
          <c:orientation val="minMax"/>
        </c:scaling>
        <c:axPos val="b"/>
        <c:delete val="1"/>
        <c:majorTickMark val="out"/>
        <c:minorTickMark val="none"/>
        <c:tickLblPos val="nextTo"/>
        <c:crossAx val="21404779"/>
        <c:crossesAt val="4"/>
        <c:auto val="0"/>
        <c:lblOffset val="100"/>
        <c:tickLblSkip val="1"/>
        <c:noMultiLvlLbl val="0"/>
      </c:catAx>
      <c:valAx>
        <c:axId val="21404779"/>
        <c:scaling>
          <c:orientation val="minMax"/>
          <c:max val="10"/>
          <c:min val="4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47930"/>
        <c:crosses val="max"/>
        <c:crossBetween val="midCat"/>
        <c:dispUnits/>
        <c:majorUnit val="1"/>
        <c:minorUnit val="1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重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要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金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融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指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標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KEY FINANCIAL INDICATORS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'資料'!$A$17:$A$32</c:f>
            </c:strRef>
          </c:cat>
          <c:val>
            <c:numRef>
              <c:f>'資料'!$F$17:$F$32</c:f>
            </c:numRef>
          </c:val>
          <c:smooth val="0"/>
        </c:ser>
        <c:marker val="1"/>
        <c:axId val="58425284"/>
        <c:axId val="56065509"/>
      </c:lineChart>
      <c:lineChart>
        <c:grouping val="standard"/>
        <c:varyColors val="0"/>
        <c:ser>
          <c:idx val="0"/>
          <c:order val="1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'資料'!$A$17:$A$32</c:f>
            </c:strRef>
          </c:cat>
          <c:val>
            <c:numRef>
              <c:f>'資料'!$E$17:$E$32</c:f>
            </c:numRef>
          </c:val>
          <c:smooth val="0"/>
        </c:ser>
        <c:marker val="1"/>
        <c:axId val="34827534"/>
        <c:axId val="45012351"/>
      </c:lineChart>
      <c:catAx>
        <c:axId val="58425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065509"/>
        <c:crossesAt val="-5"/>
        <c:auto val="0"/>
        <c:lblOffset val="100"/>
        <c:tickLblSkip val="13"/>
        <c:noMultiLvlLbl val="0"/>
      </c:catAx>
      <c:valAx>
        <c:axId val="56065509"/>
        <c:scaling>
          <c:orientation val="minMax"/>
          <c:max val="25"/>
          <c:min val="-5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25284"/>
        <c:crossesAt val="1"/>
        <c:crossBetween val="midCat"/>
        <c:dispUnits/>
        <c:majorUnit val="5"/>
        <c:minorUnit val="2.5"/>
      </c:valAx>
      <c:catAx>
        <c:axId val="34827534"/>
        <c:scaling>
          <c:orientation val="minMax"/>
        </c:scaling>
        <c:axPos val="b"/>
        <c:delete val="1"/>
        <c:majorTickMark val="out"/>
        <c:minorTickMark val="none"/>
        <c:tickLblPos val="nextTo"/>
        <c:crossAx val="45012351"/>
        <c:crossesAt val="-5"/>
        <c:auto val="0"/>
        <c:lblOffset val="100"/>
        <c:tickLblSkip val="1"/>
        <c:noMultiLvlLbl val="0"/>
      </c:catAx>
      <c:valAx>
        <c:axId val="45012351"/>
        <c:scaling>
          <c:orientation val="minMax"/>
          <c:max val="25"/>
          <c:min val="-5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27534"/>
        <c:crosses val="max"/>
        <c:crossBetween val="midCat"/>
        <c:dispUnits/>
        <c:majorUnit val="5"/>
        <c:minorUnit val="2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'資料'!$A$17:$A$32</c:f>
            </c:strRef>
          </c:cat>
          <c:val>
            <c:numRef>
              <c:f>'資料'!$K$17:$K$32</c:f>
            </c:numRef>
          </c:val>
          <c:smooth val="0"/>
        </c:ser>
        <c:marker val="1"/>
        <c:axId val="2457976"/>
        <c:axId val="22121785"/>
      </c:lineChart>
      <c:lineChart>
        <c:grouping val="standard"/>
        <c:varyColors val="0"/>
        <c:ser>
          <c:idx val="2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'資料'!$A$17:$A$32</c:f>
            </c:strRef>
          </c:cat>
          <c:val>
            <c:numRef>
              <c:f>'資料'!$G$17:$G$32</c:f>
            </c:numRef>
          </c:val>
          <c:smooth val="0"/>
        </c:ser>
        <c:marker val="1"/>
        <c:axId val="64878338"/>
        <c:axId val="47034131"/>
      </c:lineChart>
      <c:catAx>
        <c:axId val="2457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2121785"/>
        <c:crossesAt val="0"/>
        <c:auto val="0"/>
        <c:lblOffset val="100"/>
        <c:tickLblSkip val="11"/>
        <c:noMultiLvlLbl val="0"/>
      </c:catAx>
      <c:valAx>
        <c:axId val="22121785"/>
        <c:scaling>
          <c:orientation val="minMax"/>
          <c:max val="1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7976"/>
        <c:crossesAt val="1"/>
        <c:crossBetween val="midCat"/>
        <c:dispUnits/>
        <c:majorUnit val="2"/>
      </c:valAx>
      <c:catAx>
        <c:axId val="64878338"/>
        <c:scaling>
          <c:orientation val="minMax"/>
        </c:scaling>
        <c:axPos val="b"/>
        <c:delete val="1"/>
        <c:majorTickMark val="out"/>
        <c:minorTickMark val="none"/>
        <c:tickLblPos val="nextTo"/>
        <c:crossAx val="47034131"/>
        <c:crossesAt val="0"/>
        <c:auto val="0"/>
        <c:lblOffset val="100"/>
        <c:tickLblSkip val="1"/>
        <c:noMultiLvlLbl val="0"/>
      </c:catAx>
      <c:valAx>
        <c:axId val="47034131"/>
        <c:scaling>
          <c:orientation val="minMax"/>
          <c:max val="1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78338"/>
        <c:crosses val="max"/>
        <c:crossBetween val="midCat"/>
        <c:dispUnits/>
        <c:majorUnit val="2"/>
        <c:minorUnit val="1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重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要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金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融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指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標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CHARTS OF KEY FINANCIAL INDICATORS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'資料'!$A$17:$A$73</c:f>
            </c:strRef>
          </c:cat>
          <c:val>
            <c:numRef>
              <c:f>'資料'!$F$17:$F$73</c:f>
            </c:numRef>
          </c:val>
          <c:smooth val="0"/>
        </c:ser>
        <c:marker val="1"/>
        <c:axId val="20653996"/>
        <c:axId val="51668237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'資料'!$A$17:$A$73</c:f>
            </c:strRef>
          </c:cat>
          <c:val>
            <c:numRef>
              <c:f>'資料'!$E$17:$E$73</c:f>
            </c:numRef>
          </c:val>
          <c:smooth val="0"/>
        </c:ser>
        <c:marker val="1"/>
        <c:axId val="62360950"/>
        <c:axId val="24377639"/>
      </c:lineChart>
      <c:catAx>
        <c:axId val="20653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68237"/>
        <c:crossesAt val="-5"/>
        <c:auto val="0"/>
        <c:lblOffset val="100"/>
        <c:tickLblSkip val="56"/>
        <c:noMultiLvlLbl val="0"/>
      </c:catAx>
      <c:valAx>
        <c:axId val="51668237"/>
        <c:scaling>
          <c:orientation val="minMax"/>
          <c:max val="15"/>
          <c:min val="-5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53996"/>
        <c:crossesAt val="1"/>
        <c:crossBetween val="midCat"/>
        <c:dispUnits/>
        <c:majorUnit val="5"/>
        <c:minorUnit val="2"/>
      </c:valAx>
      <c:catAx>
        <c:axId val="62360950"/>
        <c:scaling>
          <c:orientation val="minMax"/>
        </c:scaling>
        <c:axPos val="b"/>
        <c:delete val="1"/>
        <c:majorTickMark val="out"/>
        <c:minorTickMark val="none"/>
        <c:tickLblPos val="nextTo"/>
        <c:crossAx val="24377639"/>
        <c:crossesAt val="-5"/>
        <c:auto val="0"/>
        <c:lblOffset val="100"/>
        <c:tickLblSkip val="1"/>
        <c:noMultiLvlLbl val="0"/>
      </c:catAx>
      <c:valAx>
        <c:axId val="24377639"/>
        <c:scaling>
          <c:orientation val="minMax"/>
          <c:max val="15"/>
          <c:min val="-5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60950"/>
        <c:crosses val="max"/>
        <c:crossBetween val="midCat"/>
        <c:dispUnits/>
        <c:majorUnit val="5"/>
        <c:minorUnit val="2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'資料'!$A$17:$A$73</c:f>
            </c:strRef>
          </c:cat>
          <c:val>
            <c:numRef>
              <c:f>'資料'!$H$17:$H$73</c:f>
            </c:numRef>
          </c:val>
          <c:smooth val="0"/>
        </c:ser>
        <c:marker val="1"/>
        <c:axId val="18072160"/>
        <c:axId val="28431713"/>
      </c:lineChart>
      <c:lineChart>
        <c:grouping val="standard"/>
        <c:varyColors val="0"/>
        <c:ser>
          <c:idx val="2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'資料'!$A$17:$A$73</c:f>
            </c:strRef>
          </c:cat>
          <c:val>
            <c:numRef>
              <c:f>'資料'!$G$17:$G$73</c:f>
            </c:numRef>
          </c:val>
          <c:smooth val="0"/>
        </c:ser>
        <c:marker val="1"/>
        <c:axId val="54558826"/>
        <c:axId val="21267387"/>
      </c:lineChart>
      <c:catAx>
        <c:axId val="18072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31713"/>
        <c:crossesAt val="0"/>
        <c:auto val="0"/>
        <c:lblOffset val="100"/>
        <c:tickLblSkip val="25"/>
        <c:noMultiLvlLbl val="0"/>
      </c:catAx>
      <c:valAx>
        <c:axId val="28431713"/>
        <c:scaling>
          <c:orientation val="minMax"/>
          <c:max val="12"/>
          <c:min val="9.5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72160"/>
        <c:crossesAt val="1"/>
        <c:crossBetween val="midCat"/>
        <c:dispUnits/>
        <c:majorUnit val="0.5"/>
      </c:valAx>
      <c:catAx>
        <c:axId val="54558826"/>
        <c:scaling>
          <c:orientation val="minMax"/>
        </c:scaling>
        <c:axPos val="b"/>
        <c:delete val="1"/>
        <c:majorTickMark val="out"/>
        <c:minorTickMark val="none"/>
        <c:tickLblPos val="nextTo"/>
        <c:crossAx val="21267387"/>
        <c:crossesAt val="0"/>
        <c:auto val="0"/>
        <c:lblOffset val="100"/>
        <c:tickLblSkip val="1"/>
        <c:noMultiLvlLbl val="0"/>
      </c:catAx>
      <c:valAx>
        <c:axId val="21267387"/>
        <c:scaling>
          <c:orientation val="minMax"/>
          <c:max val="3.2"/>
          <c:min val="2.2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58826"/>
        <c:crosses val="max"/>
        <c:crossBetween val="midCat"/>
        <c:dispUnits/>
        <c:majorUnit val="0.2"/>
        <c:minorUnit val="0.2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-0.095</cdr:x>
      <cdr:y>0.65375</cdr:y>
    </cdr:from>
    <cdr:to>
      <cdr:x>1</cdr:x>
      <cdr:y>0.63025</cdr:y>
    </cdr:to>
    <cdr:sp>
      <cdr:nvSpPr>
        <cdr:cNvPr id="1" name="文字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放款與投資年增率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-0.095</cdr:x>
      <cdr:y>0.65275</cdr:y>
    </cdr:from>
    <cdr:to>
      <cdr:x>1</cdr:x>
      <cdr:y>0.63025</cdr:y>
    </cdr:to>
    <cdr:sp>
      <cdr:nvSpPr>
        <cdr:cNvPr id="2" name="文字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存款年增率</a:t>
          </a:r>
        </a:p>
      </cdr:txBody>
    </cdr:sp>
  </cdr:relSizeAnchor>
  <cdr:relSizeAnchor xmlns:cdr="http://schemas.openxmlformats.org/drawingml/2006/chartDrawing">
    <cdr:from>
      <cdr:x>-0.095</cdr:x>
      <cdr:y>-0.0955</cdr:y>
    </cdr:from>
    <cdr:to>
      <cdr:x>1</cdr:x>
      <cdr:y>1</cdr:y>
    </cdr:to>
    <cdr:sp>
      <cdr:nvSpPr>
        <cdr:cNvPr id="3" name="文字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百分比</a:t>
          </a:r>
        </a:p>
      </cdr:txBody>
    </cdr:sp>
  </cdr:relSizeAnchor>
  <cdr:relSizeAnchor xmlns:cdr="http://schemas.openxmlformats.org/drawingml/2006/chartDrawing">
    <cdr:from>
      <cdr:x>-0.095</cdr:x>
      <cdr:y>-0.0955</cdr:y>
    </cdr:from>
    <cdr:to>
      <cdr:x>1</cdr:x>
      <cdr:y>1</cdr:y>
    </cdr:to>
    <cdr:sp>
      <cdr:nvSpPr>
        <cdr:cNvPr id="4" name="文字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PERCENT</a:t>
          </a:r>
        </a:p>
      </cdr:txBody>
    </cdr:sp>
  </cdr:relSizeAnchor>
  <cdr:relSizeAnchor xmlns:cdr="http://schemas.openxmlformats.org/drawingml/2006/chartDrawing">
    <cdr:from>
      <cdr:x>0.3605</cdr:x>
      <cdr:y>0.6465</cdr:y>
    </cdr:from>
    <cdr:to>
      <cdr:x>1</cdr:x>
      <cdr:y>0.63025</cdr:y>
    </cdr:to>
    <cdr:sp>
      <cdr:nvSpPr>
        <cdr:cNvPr id="5" name="文字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ANNUAL GROWTH RATE OF LOANS &amp; INVESTMENTS</a:t>
          </a:r>
        </a:p>
      </cdr:txBody>
    </cdr:sp>
  </cdr:relSizeAnchor>
  <cdr:relSizeAnchor xmlns:cdr="http://schemas.openxmlformats.org/drawingml/2006/chartDrawing">
    <cdr:from>
      <cdr:x>0.34625</cdr:x>
      <cdr:y>0.6465</cdr:y>
    </cdr:from>
    <cdr:to>
      <cdr:x>1</cdr:x>
      <cdr:y>0.63025</cdr:y>
    </cdr:to>
    <cdr:sp>
      <cdr:nvSpPr>
        <cdr:cNvPr id="6" name="文字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ANNUAL GROWTH RATE OF DEPOSITS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0.32675</cdr:x>
      <cdr:y>-0.00925</cdr:y>
    </cdr:from>
    <cdr:to>
      <cdr:x>0.32675</cdr:x>
      <cdr:y>-0.00925</cdr:y>
    </cdr:to>
    <cdr:sp>
      <cdr:nvSpPr>
        <cdr:cNvPr id="1" name="文字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倍</a:t>
          </a:r>
        </a:p>
      </cdr:txBody>
    </cdr:sp>
  </cdr:relSizeAnchor>
  <cdr:relSizeAnchor xmlns:cdr="http://schemas.openxmlformats.org/drawingml/2006/chartDrawing">
    <cdr:from>
      <cdr:x>0.6405</cdr:x>
      <cdr:y>-0.00925</cdr:y>
    </cdr:from>
    <cdr:to>
      <cdr:x>0.6405</cdr:x>
      <cdr:y>-0.00925</cdr:y>
    </cdr:to>
    <cdr:sp>
      <cdr:nvSpPr>
        <cdr:cNvPr id="2" name="文字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TIMES</a:t>
          </a:r>
        </a:p>
      </cdr:txBody>
    </cdr:sp>
  </cdr:relSizeAnchor>
  <cdr:relSizeAnchor xmlns:cdr="http://schemas.openxmlformats.org/drawingml/2006/chartDrawing">
    <cdr:from>
      <cdr:x>0.44525</cdr:x>
      <cdr:y>0.312</cdr:y>
    </cdr:from>
    <cdr:to>
      <cdr:x>0.44525</cdr:x>
      <cdr:y>0.312</cdr:y>
    </cdr:to>
    <cdr:sp>
      <cdr:nvSpPr>
        <cdr:cNvPr id="3" name="文字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339933"/>
              </a:solidFill>
              <a:latin typeface="華康中楷體"/>
              <a:ea typeface="華康中楷體"/>
              <a:cs typeface="華康中楷體"/>
            </a:rPr>
            <a:t>M1B</a:t>
          </a:r>
          <a:r>
            <a:rPr lang="en-US" cap="none" sz="1000" b="0" i="0" u="none" baseline="0">
              <a:solidFill>
                <a:srgbClr val="339933"/>
              </a:solidFill>
              <a:latin typeface="新細明體"/>
              <a:ea typeface="新細明體"/>
              <a:cs typeface="新細明體"/>
            </a:rPr>
            <a:t>貨幣乘數</a:t>
          </a:r>
        </a:p>
      </cdr:txBody>
    </cdr:sp>
  </cdr:relSizeAnchor>
  <cdr:relSizeAnchor xmlns:cdr="http://schemas.openxmlformats.org/drawingml/2006/chartDrawing">
    <cdr:from>
      <cdr:x>0.44525</cdr:x>
      <cdr:y>0.32025</cdr:y>
    </cdr:from>
    <cdr:to>
      <cdr:x>0.5345</cdr:x>
      <cdr:y>0.32625</cdr:y>
    </cdr:to>
    <cdr:sp>
      <cdr:nvSpPr>
        <cdr:cNvPr id="4" name="文字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M1B MULTIPLIER</a:t>
          </a:r>
        </a:p>
      </cdr:txBody>
    </cdr:sp>
  </cdr:relSizeAnchor>
  <cdr:relSizeAnchor xmlns:cdr="http://schemas.openxmlformats.org/drawingml/2006/chartDrawing">
    <cdr:from>
      <cdr:x>0.332</cdr:x>
      <cdr:y>0.252</cdr:y>
    </cdr:from>
    <cdr:to>
      <cdr:x>0.332</cdr:x>
      <cdr:y>0.252</cdr:y>
    </cdr:to>
    <cdr:sp>
      <cdr:nvSpPr>
        <cdr:cNvPr id="5" name="文字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華康中楷體"/>
              <a:ea typeface="華康中楷體"/>
              <a:cs typeface="華康中楷體"/>
            </a:rPr>
            <a:t>M2</a:t>
          </a:r>
          <a:r>
            <a:rPr lang="en-US" cap="none" sz="10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貨幣乘數</a:t>
          </a:r>
        </a:p>
      </cdr:txBody>
    </cdr:sp>
  </cdr:relSizeAnchor>
  <cdr:relSizeAnchor xmlns:cdr="http://schemas.openxmlformats.org/drawingml/2006/chartDrawing">
    <cdr:from>
      <cdr:x>0.32975</cdr:x>
      <cdr:y>0.25825</cdr:y>
    </cdr:from>
    <cdr:to>
      <cdr:x>0.419</cdr:x>
      <cdr:y>0.26425</cdr:y>
    </cdr:to>
    <cdr:sp>
      <cdr:nvSpPr>
        <cdr:cNvPr id="6" name="文字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M2 MULTIPLIER</a:t>
          </a:r>
        </a:p>
      </cdr:txBody>
    </cdr:sp>
  </cdr:relSizeAnchor>
  <cdr:relSizeAnchor xmlns:cdr="http://schemas.openxmlformats.org/drawingml/2006/chartDrawing">
    <cdr:from>
      <cdr:x>0.32675</cdr:x>
      <cdr:y>0.25825</cdr:y>
    </cdr:from>
    <cdr:to>
      <cdr:x>0.337</cdr:x>
      <cdr:y>0.259</cdr:y>
    </cdr:to>
    <cdr:sp>
      <cdr:nvSpPr>
        <cdr:cNvPr id="7" name="Line 7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0.5345</cdr:x>
      <cdr:y>0.318</cdr:y>
    </cdr:from>
    <cdr:to>
      <cdr:x>0.5675</cdr:x>
      <cdr:y>0.318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0.23925</cdr:y>
    </cdr:from>
    <cdr:to>
      <cdr:x>0.231</cdr:x>
      <cdr:y>0.23925</cdr:y>
    </cdr:to>
    <cdr:sp>
      <cdr:nvSpPr>
        <cdr:cNvPr id="1" name="文字 1"/>
        <cdr:cNvSpPr txBox="1">
          <a:spLocks noChangeArrowheads="1"/>
        </cdr:cNvSpPr>
      </cdr:nvSpPr>
      <cdr:spPr>
        <a:xfrm>
          <a:off x="1285875" y="1257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華康中楷體"/>
              <a:ea typeface="華康中楷體"/>
              <a:cs typeface="華康中楷體"/>
            </a:rPr>
            <a:t>M2</a:t>
          </a:r>
          <a:r>
            <a:rPr lang="en-US" cap="none" sz="1000" b="0" i="0" u="none" baseline="0">
              <a:solidFill>
                <a:srgbClr val="333399"/>
              </a:solidFill>
              <a:latin typeface="新細明體"/>
              <a:ea typeface="新細明體"/>
              <a:cs typeface="新細明體"/>
            </a:rPr>
            <a:t>年增率</a:t>
          </a:r>
        </a:p>
      </cdr:txBody>
    </cdr:sp>
  </cdr:relSizeAnchor>
  <cdr:relSizeAnchor xmlns:cdr="http://schemas.openxmlformats.org/drawingml/2006/chartDrawing">
    <cdr:from>
      <cdr:x>0.17125</cdr:x>
      <cdr:y>0.85525</cdr:y>
    </cdr:from>
    <cdr:to>
      <cdr:x>0.17125</cdr:x>
      <cdr:y>0.85525</cdr:y>
    </cdr:to>
    <cdr:sp>
      <cdr:nvSpPr>
        <cdr:cNvPr id="2" name="文字 2"/>
        <cdr:cNvSpPr txBox="1">
          <a:spLocks noChangeArrowheads="1"/>
        </cdr:cNvSpPr>
      </cdr:nvSpPr>
      <cdr:spPr>
        <a:xfrm>
          <a:off x="952500" y="4514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調整後準備貨幣年增率</a:t>
          </a:r>
        </a:p>
      </cdr:txBody>
    </cdr:sp>
  </cdr:relSizeAnchor>
  <cdr:relSizeAnchor xmlns:cdr="http://schemas.openxmlformats.org/drawingml/2006/chartDrawing">
    <cdr:from>
      <cdr:x>0.37275</cdr:x>
      <cdr:y>0.59925</cdr:y>
    </cdr:from>
    <cdr:to>
      <cdr:x>0.65975</cdr:x>
      <cdr:y>0.6875</cdr:y>
    </cdr:to>
    <cdr:sp>
      <cdr:nvSpPr>
        <cdr:cNvPr id="3" name="文字 6"/>
        <cdr:cNvSpPr txBox="1">
          <a:spLocks noChangeArrowheads="1"/>
        </cdr:cNvSpPr>
      </cdr:nvSpPr>
      <cdr:spPr>
        <a:xfrm>
          <a:off x="2076450" y="3162300"/>
          <a:ext cx="16002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Annual growth rate of  monetary aggregate  M2</a:t>
          </a:r>
        </a:p>
      </cdr:txBody>
    </cdr:sp>
  </cdr:relSizeAnchor>
  <cdr:relSizeAnchor xmlns:cdr="http://schemas.openxmlformats.org/drawingml/2006/chartDrawing">
    <cdr:from>
      <cdr:x>0.1445</cdr:x>
      <cdr:y>0.91</cdr:y>
    </cdr:from>
    <cdr:to>
      <cdr:x>0.1445</cdr:x>
      <cdr:y>0.91</cdr:y>
    </cdr:to>
    <cdr:sp>
      <cdr:nvSpPr>
        <cdr:cNvPr id="4" name="文字 8"/>
        <cdr:cNvSpPr txBox="1">
          <a:spLocks noChangeArrowheads="1"/>
        </cdr:cNvSpPr>
      </cdr:nvSpPr>
      <cdr:spPr>
        <a:xfrm>
          <a:off x="800100" y="4810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ANNUAL GROWTH RATE OF ADJUSTED RESERVE MONEY</a:t>
          </a:r>
        </a:p>
      </cdr:txBody>
    </cdr:sp>
  </cdr:relSizeAnchor>
  <cdr:relSizeAnchor xmlns:cdr="http://schemas.openxmlformats.org/drawingml/2006/chartDrawing">
    <cdr:from>
      <cdr:x>0.42975</cdr:x>
      <cdr:y>0.5745</cdr:y>
    </cdr:from>
    <cdr:to>
      <cdr:x>0.6165</cdr:x>
      <cdr:y>0.61775</cdr:y>
    </cdr:to>
    <cdr:sp>
      <cdr:nvSpPr>
        <cdr:cNvPr id="5" name="Text Box 6"/>
        <cdr:cNvSpPr txBox="1">
          <a:spLocks noChangeArrowheads="1"/>
        </cdr:cNvSpPr>
      </cdr:nvSpPr>
      <cdr:spPr>
        <a:xfrm>
          <a:off x="2390775" y="3028950"/>
          <a:ext cx="1038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M2</a:t>
          </a:r>
          <a:r>
            <a:rPr lang="en-US" cap="none" sz="9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97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年增率</a:t>
          </a:r>
        </a:p>
      </cdr:txBody>
    </cdr:sp>
  </cdr:relSizeAnchor>
  <cdr:relSizeAnchor xmlns:cdr="http://schemas.openxmlformats.org/drawingml/2006/chartDrawing">
    <cdr:from>
      <cdr:x>0.0795</cdr:x>
      <cdr:y>0.198</cdr:y>
    </cdr:from>
    <cdr:to>
      <cdr:x>0.37625</cdr:x>
      <cdr:y>0.23625</cdr:y>
    </cdr:to>
    <cdr:sp>
      <cdr:nvSpPr>
        <cdr:cNvPr id="6" name="Text Box 7"/>
        <cdr:cNvSpPr txBox="1">
          <a:spLocks noChangeArrowheads="1"/>
        </cdr:cNvSpPr>
      </cdr:nvSpPr>
      <cdr:spPr>
        <a:xfrm>
          <a:off x="438150" y="1038225"/>
          <a:ext cx="1657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975" b="0" i="0" u="none" baseline="0">
              <a:solidFill>
                <a:srgbClr val="000080"/>
              </a:solidFill>
            </a:rPr>
            <a:t>調整後準備貨幣年增率</a:t>
          </a:r>
        </a:p>
      </cdr:txBody>
    </cdr:sp>
  </cdr:relSizeAnchor>
  <cdr:relSizeAnchor xmlns:cdr="http://schemas.openxmlformats.org/drawingml/2006/chartDrawing">
    <cdr:from>
      <cdr:x>0.87525</cdr:x>
      <cdr:y>0.1305</cdr:y>
    </cdr:from>
    <cdr:to>
      <cdr:x>0.99675</cdr:x>
      <cdr:y>0.16925</cdr:y>
    </cdr:to>
    <cdr:sp>
      <cdr:nvSpPr>
        <cdr:cNvPr id="7" name="文字 4"/>
        <cdr:cNvSpPr txBox="1">
          <a:spLocks noChangeArrowheads="1"/>
        </cdr:cNvSpPr>
      </cdr:nvSpPr>
      <cdr:spPr>
        <a:xfrm>
          <a:off x="4876800" y="6858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36576" bIns="27432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Percent</a:t>
          </a:r>
        </a:p>
      </cdr:txBody>
    </cdr:sp>
  </cdr:relSizeAnchor>
  <cdr:relSizeAnchor xmlns:cdr="http://schemas.openxmlformats.org/drawingml/2006/chartDrawing">
    <cdr:from>
      <cdr:x>0.09175</cdr:x>
      <cdr:y>0.23</cdr:y>
    </cdr:from>
    <cdr:to>
      <cdr:x>0.36325</cdr:x>
      <cdr:y>0.30725</cdr:y>
    </cdr:to>
    <cdr:sp>
      <cdr:nvSpPr>
        <cdr:cNvPr id="8" name="文字 6"/>
        <cdr:cNvSpPr txBox="1">
          <a:spLocks noChangeArrowheads="1"/>
        </cdr:cNvSpPr>
      </cdr:nvSpPr>
      <cdr:spPr>
        <a:xfrm>
          <a:off x="504825" y="1209675"/>
          <a:ext cx="15144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Annual growth rate of adjusted reserve money</a:t>
          </a:r>
        </a:p>
      </cdr:txBody>
    </cdr:sp>
  </cdr:relSizeAnchor>
  <cdr:relSizeAnchor xmlns:cdr="http://schemas.openxmlformats.org/drawingml/2006/chartDrawing">
    <cdr:from>
      <cdr:x>-0.007</cdr:x>
      <cdr:y>0.11275</cdr:y>
    </cdr:from>
    <cdr:to>
      <cdr:x>0.08825</cdr:x>
      <cdr:y>0.18625</cdr:y>
    </cdr:to>
    <cdr:sp>
      <cdr:nvSpPr>
        <cdr:cNvPr id="9" name="Text Box 13"/>
        <cdr:cNvSpPr txBox="1">
          <a:spLocks noChangeArrowheads="1"/>
        </cdr:cNvSpPr>
      </cdr:nvSpPr>
      <cdr:spPr>
        <a:xfrm>
          <a:off x="-38099" y="590550"/>
          <a:ext cx="5334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95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百分比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0.0005</cdr:y>
    </cdr:from>
    <cdr:to>
      <cdr:x>0.037</cdr:x>
      <cdr:y>0.0005</cdr:y>
    </cdr:to>
    <cdr:sp>
      <cdr:nvSpPr>
        <cdr:cNvPr id="1" name="文字 3"/>
        <cdr:cNvSpPr txBox="1">
          <a:spLocks noChangeArrowheads="1"/>
        </cdr:cNvSpPr>
      </cdr:nvSpPr>
      <cdr:spPr>
        <a:xfrm>
          <a:off x="2095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倍</a:t>
          </a:r>
        </a:p>
      </cdr:txBody>
    </cdr:sp>
  </cdr:relSizeAnchor>
  <cdr:relSizeAnchor xmlns:cdr="http://schemas.openxmlformats.org/drawingml/2006/chartDrawing">
    <cdr:from>
      <cdr:x>0.903</cdr:x>
      <cdr:y>0.0005</cdr:y>
    </cdr:from>
    <cdr:to>
      <cdr:x>0.903</cdr:x>
      <cdr:y>0.0005</cdr:y>
    </cdr:to>
    <cdr:sp>
      <cdr:nvSpPr>
        <cdr:cNvPr id="2" name="文字 4"/>
        <cdr:cNvSpPr txBox="1">
          <a:spLocks noChangeArrowheads="1"/>
        </cdr:cNvSpPr>
      </cdr:nvSpPr>
      <cdr:spPr>
        <a:xfrm>
          <a:off x="53149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TIMES</a:t>
          </a:r>
        </a:p>
      </cdr:txBody>
    </cdr:sp>
  </cdr:relSizeAnchor>
  <cdr:relSizeAnchor xmlns:cdr="http://schemas.openxmlformats.org/drawingml/2006/chartDrawing">
    <cdr:from>
      <cdr:x>0.3585</cdr:x>
      <cdr:y>0.786</cdr:y>
    </cdr:from>
    <cdr:to>
      <cdr:x>0.3585</cdr:x>
      <cdr:y>0.786</cdr:y>
    </cdr:to>
    <cdr:sp>
      <cdr:nvSpPr>
        <cdr:cNvPr id="3" name="文字 6"/>
        <cdr:cNvSpPr txBox="1">
          <a:spLocks noChangeArrowheads="1"/>
        </cdr:cNvSpPr>
      </cdr:nvSpPr>
      <cdr:spPr>
        <a:xfrm>
          <a:off x="2105025" y="3467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339933"/>
              </a:solidFill>
              <a:latin typeface="華康中楷體"/>
              <a:ea typeface="華康中楷體"/>
              <a:cs typeface="華康中楷體"/>
            </a:rPr>
            <a:t>M1B</a:t>
          </a:r>
          <a:r>
            <a:rPr lang="en-US" cap="none" sz="1000" b="0" i="0" u="none" baseline="0">
              <a:solidFill>
                <a:srgbClr val="339933"/>
              </a:solidFill>
              <a:latin typeface="新細明體"/>
              <a:ea typeface="新細明體"/>
              <a:cs typeface="新細明體"/>
            </a:rPr>
            <a:t>貨幣乘數</a:t>
          </a:r>
        </a:p>
      </cdr:txBody>
    </cdr:sp>
  </cdr:relSizeAnchor>
  <cdr:relSizeAnchor xmlns:cdr="http://schemas.openxmlformats.org/drawingml/2006/chartDrawing">
    <cdr:from>
      <cdr:x>0.562</cdr:x>
      <cdr:y>0.344</cdr:y>
    </cdr:from>
    <cdr:to>
      <cdr:x>0.85975</cdr:x>
      <cdr:y>0.41025</cdr:y>
    </cdr:to>
    <cdr:sp>
      <cdr:nvSpPr>
        <cdr:cNvPr id="4" name="文字 7"/>
        <cdr:cNvSpPr txBox="1">
          <a:spLocks noChangeArrowheads="1"/>
        </cdr:cNvSpPr>
      </cdr:nvSpPr>
      <cdr:spPr>
        <a:xfrm>
          <a:off x="3305175" y="1514475"/>
          <a:ext cx="1752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M1B multiplier ( right scale )</a:t>
          </a:r>
        </a:p>
      </cdr:txBody>
    </cdr:sp>
  </cdr:relSizeAnchor>
  <cdr:relSizeAnchor xmlns:cdr="http://schemas.openxmlformats.org/drawingml/2006/chartDrawing">
    <cdr:from>
      <cdr:x>0.051</cdr:x>
      <cdr:y>0.2135</cdr:y>
    </cdr:from>
    <cdr:to>
      <cdr:x>0.051</cdr:x>
      <cdr:y>0.2135</cdr:y>
    </cdr:to>
    <cdr:sp>
      <cdr:nvSpPr>
        <cdr:cNvPr id="5" name="文字 8"/>
        <cdr:cNvSpPr txBox="1">
          <a:spLocks noChangeArrowheads="1"/>
        </cdr:cNvSpPr>
      </cdr:nvSpPr>
      <cdr:spPr>
        <a:xfrm>
          <a:off x="295275" y="942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華康中楷體"/>
              <a:ea typeface="華康中楷體"/>
              <a:cs typeface="華康中楷體"/>
            </a:rPr>
            <a:t>M2</a:t>
          </a:r>
          <a:r>
            <a:rPr lang="en-US" cap="none" sz="10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貨幣乘數</a:t>
          </a:r>
        </a:p>
      </cdr:txBody>
    </cdr:sp>
  </cdr:relSizeAnchor>
  <cdr:relSizeAnchor xmlns:cdr="http://schemas.openxmlformats.org/drawingml/2006/chartDrawing">
    <cdr:from>
      <cdr:x>0.10675</cdr:x>
      <cdr:y>0.34975</cdr:y>
    </cdr:from>
    <cdr:to>
      <cdr:x>0.37725</cdr:x>
      <cdr:y>0.4085</cdr:y>
    </cdr:to>
    <cdr:sp>
      <cdr:nvSpPr>
        <cdr:cNvPr id="6" name="文字 9"/>
        <cdr:cNvSpPr txBox="1">
          <a:spLocks noChangeArrowheads="1"/>
        </cdr:cNvSpPr>
      </cdr:nvSpPr>
      <cdr:spPr>
        <a:xfrm>
          <a:off x="619125" y="1543050"/>
          <a:ext cx="1590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M2 multiplier ( left scale )</a:t>
          </a:r>
        </a:p>
      </cdr:txBody>
    </cdr:sp>
  </cdr:relSizeAnchor>
  <cdr:relSizeAnchor xmlns:cdr="http://schemas.openxmlformats.org/drawingml/2006/chartDrawing">
    <cdr:from>
      <cdr:x>0.217</cdr:x>
      <cdr:y>0.41175</cdr:y>
    </cdr:from>
    <cdr:to>
      <cdr:x>0.21875</cdr:x>
      <cdr:y>0.5815</cdr:y>
    </cdr:to>
    <cdr:sp>
      <cdr:nvSpPr>
        <cdr:cNvPr id="7" name="Line 7"/>
        <cdr:cNvSpPr>
          <a:spLocks/>
        </cdr:cNvSpPr>
      </cdr:nvSpPr>
      <cdr:spPr>
        <a:xfrm flipH="1">
          <a:off x="1276350" y="1819275"/>
          <a:ext cx="9525" cy="752475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0.24875</cdr:y>
    </cdr:from>
    <cdr:to>
      <cdr:x>0.70125</cdr:x>
      <cdr:y>0.31875</cdr:y>
    </cdr:to>
    <cdr:sp>
      <cdr:nvSpPr>
        <cdr:cNvPr id="8" name="Line 8"/>
        <cdr:cNvSpPr>
          <a:spLocks/>
        </cdr:cNvSpPr>
      </cdr:nvSpPr>
      <cdr:spPr>
        <a:xfrm flipV="1">
          <a:off x="4124325" y="1095375"/>
          <a:ext cx="0" cy="30480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0.109</cdr:x>
      <cdr:y>0.3195</cdr:y>
    </cdr:from>
    <cdr:to>
      <cdr:x>0.361</cdr:x>
      <cdr:y>0.366</cdr:y>
    </cdr:to>
    <cdr:sp>
      <cdr:nvSpPr>
        <cdr:cNvPr id="9" name="Text Box 9"/>
        <cdr:cNvSpPr txBox="1">
          <a:spLocks noChangeArrowheads="1"/>
        </cdr:cNvSpPr>
      </cdr:nvSpPr>
      <cdr:spPr>
        <a:xfrm>
          <a:off x="638175" y="1409700"/>
          <a:ext cx="1485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M2</a:t>
          </a:r>
          <a:r>
            <a:rPr lang="en-US" cap="none" sz="1000" b="0" i="0" u="none" baseline="0">
              <a:solidFill>
                <a:srgbClr val="800000"/>
              </a:solidFill>
              <a:latin typeface="標楷體"/>
              <a:ea typeface="標楷體"/>
              <a:cs typeface="標楷體"/>
            </a:rPr>
            <a:t>貨幣乘數</a:t>
          </a:r>
          <a:r>
            <a:rPr lang="en-US" cap="none" sz="825" b="0" i="0" u="none" baseline="0">
              <a:solidFill>
                <a:srgbClr val="8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825" b="0" i="0" u="none" baseline="0">
              <a:solidFill>
                <a:srgbClr val="800000"/>
              </a:solidFill>
              <a:latin typeface="標楷體"/>
              <a:ea typeface="標楷體"/>
              <a:cs typeface="標楷體"/>
            </a:rPr>
            <a:t>左標</a:t>
          </a:r>
          <a:r>
            <a:rPr lang="en-US" cap="none" sz="825" b="0" i="0" u="none" baseline="0">
              <a:solidFill>
                <a:srgbClr val="800000"/>
              </a:solidFill>
              <a:latin typeface="標楷體"/>
              <a:ea typeface="標楷體"/>
              <a:cs typeface="標楷體"/>
            </a:rPr>
            <a:t>)</a:t>
          </a:r>
        </a:p>
      </cdr:txBody>
    </cdr:sp>
  </cdr:relSizeAnchor>
  <cdr:relSizeAnchor xmlns:cdr="http://schemas.openxmlformats.org/drawingml/2006/chartDrawing">
    <cdr:from>
      <cdr:x>0.58575</cdr:x>
      <cdr:y>0.31225</cdr:y>
    </cdr:from>
    <cdr:to>
      <cdr:x>0.83025</cdr:x>
      <cdr:y>0.3605</cdr:y>
    </cdr:to>
    <cdr:sp>
      <cdr:nvSpPr>
        <cdr:cNvPr id="10" name="Text Box 10"/>
        <cdr:cNvSpPr txBox="1">
          <a:spLocks noChangeArrowheads="1"/>
        </cdr:cNvSpPr>
      </cdr:nvSpPr>
      <cdr:spPr>
        <a:xfrm>
          <a:off x="3438525" y="1371600"/>
          <a:ext cx="1438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M1B</a:t>
          </a:r>
          <a:r>
            <a:rPr lang="en-US" cap="none" sz="1000" b="0" i="0" u="none" baseline="0">
              <a:solidFill>
                <a:srgbClr val="000080"/>
              </a:solidFill>
              <a:latin typeface="標楷體"/>
              <a:ea typeface="標楷體"/>
              <a:cs typeface="標楷體"/>
            </a:rPr>
            <a:t>貨幣乘數</a:t>
          </a:r>
          <a:r>
            <a:rPr lang="en-US" cap="none" sz="825" b="0" i="0" u="none" baseline="0">
              <a:solidFill>
                <a:srgbClr val="00008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825" b="0" i="0" u="none" baseline="0">
              <a:solidFill>
                <a:srgbClr val="000080"/>
              </a:solidFill>
              <a:latin typeface="標楷體"/>
              <a:ea typeface="標楷體"/>
              <a:cs typeface="標楷體"/>
            </a:rPr>
            <a:t>右標</a:t>
          </a:r>
          <a:r>
            <a:rPr lang="en-US" cap="none" sz="825" b="0" i="0" u="none" baseline="0">
              <a:solidFill>
                <a:srgbClr val="000080"/>
              </a:solidFill>
              <a:latin typeface="標楷體"/>
              <a:ea typeface="標楷體"/>
              <a:cs typeface="標楷體"/>
            </a:rPr>
            <a:t>)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0.193</cdr:y>
    </cdr:from>
    <cdr:to>
      <cdr:x>0.3735</cdr:x>
      <cdr:y>0.24525</cdr:y>
    </cdr:to>
    <cdr:sp>
      <cdr:nvSpPr>
        <cdr:cNvPr id="1" name="文字 1"/>
        <cdr:cNvSpPr txBox="1">
          <a:spLocks noChangeArrowheads="1"/>
        </cdr:cNvSpPr>
      </cdr:nvSpPr>
      <cdr:spPr>
        <a:xfrm>
          <a:off x="638175" y="971550"/>
          <a:ext cx="1390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放款與投資年增率</a:t>
          </a:r>
          <a:r>
            <a:rPr lang="en-US" cap="none" sz="1000" b="0" i="0" u="none" baseline="0">
              <a:solidFill>
                <a:srgbClr val="008000"/>
              </a:solidFill>
              <a:latin typeface="華康中楷體"/>
              <a:ea typeface="華康中楷體"/>
              <a:cs typeface="華康中楷體"/>
            </a:rPr>
            <a:t> </a:t>
          </a:r>
        </a:p>
      </cdr:txBody>
    </cdr:sp>
  </cdr:relSizeAnchor>
  <cdr:relSizeAnchor xmlns:cdr="http://schemas.openxmlformats.org/drawingml/2006/chartDrawing">
    <cdr:from>
      <cdr:x>0.5255</cdr:x>
      <cdr:y>0.48475</cdr:y>
    </cdr:from>
    <cdr:to>
      <cdr:x>0.70925</cdr:x>
      <cdr:y>0.52925</cdr:y>
    </cdr:to>
    <cdr:sp>
      <cdr:nvSpPr>
        <cdr:cNvPr id="2" name="文字 2"/>
        <cdr:cNvSpPr txBox="1">
          <a:spLocks noChangeArrowheads="1"/>
        </cdr:cNvSpPr>
      </cdr:nvSpPr>
      <cdr:spPr>
        <a:xfrm>
          <a:off x="2857500" y="2447925"/>
          <a:ext cx="1000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663300"/>
              </a:solidFill>
            </a:rPr>
            <a:t>存款年增率</a:t>
          </a:r>
        </a:p>
      </cdr:txBody>
    </cdr:sp>
  </cdr:relSizeAnchor>
  <cdr:relSizeAnchor xmlns:cdr="http://schemas.openxmlformats.org/drawingml/2006/chartDrawing">
    <cdr:from>
      <cdr:x>-0.00625</cdr:x>
      <cdr:y>0.0685</cdr:y>
    </cdr:from>
    <cdr:to>
      <cdr:x>0.0835</cdr:x>
      <cdr:y>0.12</cdr:y>
    </cdr:to>
    <cdr:sp>
      <cdr:nvSpPr>
        <cdr:cNvPr id="3" name="文字 3"/>
        <cdr:cNvSpPr txBox="1">
          <a:spLocks noChangeArrowheads="1"/>
        </cdr:cNvSpPr>
      </cdr:nvSpPr>
      <cdr:spPr>
        <a:xfrm>
          <a:off x="-28574" y="342900"/>
          <a:ext cx="485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百分比</a:t>
          </a:r>
        </a:p>
      </cdr:txBody>
    </cdr:sp>
  </cdr:relSizeAnchor>
  <cdr:relSizeAnchor xmlns:cdr="http://schemas.openxmlformats.org/drawingml/2006/chartDrawing">
    <cdr:from>
      <cdr:x>0.87</cdr:x>
      <cdr:y>0.07875</cdr:y>
    </cdr:from>
    <cdr:to>
      <cdr:x>0.9975</cdr:x>
      <cdr:y>0.1235</cdr:y>
    </cdr:to>
    <cdr:sp>
      <cdr:nvSpPr>
        <cdr:cNvPr id="4" name="文字 5"/>
        <cdr:cNvSpPr txBox="1">
          <a:spLocks noChangeArrowheads="1"/>
        </cdr:cNvSpPr>
      </cdr:nvSpPr>
      <cdr:spPr>
        <a:xfrm>
          <a:off x="4724400" y="390525"/>
          <a:ext cx="695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36576" bIns="27432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Percent</a:t>
          </a:r>
        </a:p>
      </cdr:txBody>
    </cdr:sp>
  </cdr:relSizeAnchor>
  <cdr:relSizeAnchor xmlns:cdr="http://schemas.openxmlformats.org/drawingml/2006/chartDrawing">
    <cdr:from>
      <cdr:x>0.50175</cdr:x>
      <cdr:y>0.5155</cdr:y>
    </cdr:from>
    <cdr:to>
      <cdr:x>0.71725</cdr:x>
      <cdr:y>0.60025</cdr:y>
    </cdr:to>
    <cdr:sp>
      <cdr:nvSpPr>
        <cdr:cNvPr id="5" name="文字 7"/>
        <cdr:cNvSpPr txBox="1">
          <a:spLocks noChangeArrowheads="1"/>
        </cdr:cNvSpPr>
      </cdr:nvSpPr>
      <cdr:spPr>
        <a:xfrm>
          <a:off x="2724150" y="2609850"/>
          <a:ext cx="11715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663300"/>
              </a:solidFill>
              <a:latin typeface="Times New Roman"/>
              <a:ea typeface="Times New Roman"/>
              <a:cs typeface="Times New Roman"/>
            </a:rPr>
            <a:t>Annual growth rate of deposits</a:t>
          </a:r>
        </a:p>
      </cdr:txBody>
    </cdr:sp>
  </cdr:relSizeAnchor>
  <cdr:relSizeAnchor xmlns:cdr="http://schemas.openxmlformats.org/drawingml/2006/chartDrawing">
    <cdr:from>
      <cdr:x>0.6135</cdr:x>
      <cdr:y>0.34725</cdr:y>
    </cdr:from>
    <cdr:to>
      <cdr:x>0.61525</cdr:x>
      <cdr:y>0.48775</cdr:y>
    </cdr:to>
    <cdr:sp>
      <cdr:nvSpPr>
        <cdr:cNvPr id="6" name="Line 7"/>
        <cdr:cNvSpPr>
          <a:spLocks/>
        </cdr:cNvSpPr>
      </cdr:nvSpPr>
      <cdr:spPr>
        <a:xfrm flipV="1">
          <a:off x="3333750" y="1752600"/>
          <a:ext cx="9525" cy="714375"/>
        </a:xfrm>
        <a:prstGeom prst="line">
          <a:avLst/>
        </a:prstGeom>
        <a:noFill/>
        <a:ln w="9525" cmpd="sng">
          <a:solidFill>
            <a:srgbClr val="6633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0.233</cdr:y>
    </cdr:from>
    <cdr:to>
      <cdr:x>0.355</cdr:x>
      <cdr:y>0.3105</cdr:y>
    </cdr:to>
    <cdr:sp>
      <cdr:nvSpPr>
        <cdr:cNvPr id="7" name="Text Box 9"/>
        <cdr:cNvSpPr txBox="1">
          <a:spLocks noChangeArrowheads="1"/>
        </cdr:cNvSpPr>
      </cdr:nvSpPr>
      <cdr:spPr>
        <a:xfrm>
          <a:off x="581025" y="1171575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Annual growth rate of  loans &amp; investments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0.14575</cdr:x>
      <cdr:y>0.489</cdr:y>
    </cdr:from>
    <cdr:to>
      <cdr:x>0.5</cdr:x>
      <cdr:y>0.54875</cdr:y>
    </cdr:to>
    <cdr:sp>
      <cdr:nvSpPr>
        <cdr:cNvPr id="1" name="文字 1"/>
        <cdr:cNvSpPr txBox="1">
          <a:spLocks noChangeArrowheads="1"/>
        </cdr:cNvSpPr>
      </cdr:nvSpPr>
      <cdr:spPr>
        <a:xfrm>
          <a:off x="790575" y="2305050"/>
          <a:ext cx="19240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標楷體"/>
              <a:ea typeface="標楷體"/>
              <a:cs typeface="標楷體"/>
            </a:rPr>
            <a:t>次級市場</a:t>
          </a:r>
          <a:r>
            <a:rPr lang="en-US" cap="none" sz="1000" b="0" i="0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 CP</a:t>
          </a:r>
          <a:r>
            <a:rPr lang="en-US" cap="none" sz="1000" b="0" i="0" u="none" baseline="0">
              <a:solidFill>
                <a:srgbClr val="8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000" b="0" i="0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31-90</a:t>
          </a:r>
          <a:r>
            <a:rPr lang="en-US" cap="none" sz="1000" b="0" i="0" u="none" baseline="0">
              <a:solidFill>
                <a:srgbClr val="800000"/>
              </a:solidFill>
              <a:latin typeface="標楷體"/>
              <a:ea typeface="標楷體"/>
              <a:cs typeface="標楷體"/>
            </a:rPr>
            <a:t>天期利率</a:t>
          </a:r>
        </a:p>
      </cdr:txBody>
    </cdr:sp>
  </cdr:relSizeAnchor>
  <cdr:relSizeAnchor xmlns:cdr="http://schemas.openxmlformats.org/drawingml/2006/chartDrawing">
    <cdr:from>
      <cdr:x>0.65625</cdr:x>
      <cdr:y>0.45825</cdr:y>
    </cdr:from>
    <cdr:to>
      <cdr:x>0.91925</cdr:x>
      <cdr:y>0.532</cdr:y>
    </cdr:to>
    <cdr:sp>
      <cdr:nvSpPr>
        <cdr:cNvPr id="2" name="文字 2"/>
        <cdr:cNvSpPr txBox="1">
          <a:spLocks noChangeArrowheads="1"/>
        </cdr:cNvSpPr>
      </cdr:nvSpPr>
      <cdr:spPr>
        <a:xfrm>
          <a:off x="3562350" y="2162175"/>
          <a:ext cx="14287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金融業隔夜拆款利率</a:t>
          </a:r>
        </a:p>
      </cdr:txBody>
    </cdr:sp>
  </cdr:relSizeAnchor>
  <cdr:relSizeAnchor xmlns:cdr="http://schemas.openxmlformats.org/drawingml/2006/chartDrawing">
    <cdr:from>
      <cdr:x>0</cdr:x>
      <cdr:y>0.00425</cdr:y>
    </cdr:from>
    <cdr:to>
      <cdr:x>0.15</cdr:x>
      <cdr:y>0.067</cdr:y>
    </cdr:to>
    <cdr:sp>
      <cdr:nvSpPr>
        <cdr:cNvPr id="3" name="文字 3"/>
        <cdr:cNvSpPr txBox="1">
          <a:spLocks noChangeArrowheads="1"/>
        </cdr:cNvSpPr>
      </cdr:nvSpPr>
      <cdr:spPr>
        <a:xfrm>
          <a:off x="0" y="19050"/>
          <a:ext cx="819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年息百分比</a:t>
          </a:r>
        </a:p>
      </cdr:txBody>
    </cdr:sp>
  </cdr:relSizeAnchor>
  <cdr:relSizeAnchor xmlns:cdr="http://schemas.openxmlformats.org/drawingml/2006/chartDrawing">
    <cdr:from>
      <cdr:x>0.76475</cdr:x>
      <cdr:y>0.0055</cdr:y>
    </cdr:from>
    <cdr:to>
      <cdr:x>1</cdr:x>
      <cdr:y>0.06575</cdr:y>
    </cdr:to>
    <cdr:sp>
      <cdr:nvSpPr>
        <cdr:cNvPr id="4" name="文字 5"/>
        <cdr:cNvSpPr txBox="1">
          <a:spLocks noChangeArrowheads="1"/>
        </cdr:cNvSpPr>
      </cdr:nvSpPr>
      <cdr:spPr>
        <a:xfrm>
          <a:off x="4152900" y="19050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36576" bIns="27432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Percent per annum</a:t>
          </a:r>
        </a:p>
      </cdr:txBody>
    </cdr:sp>
  </cdr:relSizeAnchor>
  <cdr:relSizeAnchor xmlns:cdr="http://schemas.openxmlformats.org/drawingml/2006/chartDrawing">
    <cdr:from>
      <cdr:x>0.63875</cdr:x>
      <cdr:y>0.49675</cdr:y>
    </cdr:from>
    <cdr:to>
      <cdr:x>0.9235</cdr:x>
      <cdr:y>0.55775</cdr:y>
    </cdr:to>
    <cdr:sp>
      <cdr:nvSpPr>
        <cdr:cNvPr id="5" name="文字 8"/>
        <cdr:cNvSpPr txBox="1">
          <a:spLocks noChangeArrowheads="1"/>
        </cdr:cNvSpPr>
      </cdr:nvSpPr>
      <cdr:spPr>
        <a:xfrm>
          <a:off x="3467100" y="2343150"/>
          <a:ext cx="1552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Overnight  call  loan  rate</a:t>
          </a:r>
        </a:p>
      </cdr:txBody>
    </cdr:sp>
  </cdr:relSizeAnchor>
  <cdr:relSizeAnchor xmlns:cdr="http://schemas.openxmlformats.org/drawingml/2006/chartDrawing">
    <cdr:from>
      <cdr:x>0.11775</cdr:x>
      <cdr:y>0.53575</cdr:y>
    </cdr:from>
    <cdr:to>
      <cdr:x>0.5545</cdr:x>
      <cdr:y>0.596</cdr:y>
    </cdr:to>
    <cdr:sp>
      <cdr:nvSpPr>
        <cdr:cNvPr id="6" name="文字 9"/>
        <cdr:cNvSpPr txBox="1">
          <a:spLocks noChangeArrowheads="1"/>
        </cdr:cNvSpPr>
      </cdr:nvSpPr>
      <cdr:spPr>
        <a:xfrm>
          <a:off x="638175" y="2524125"/>
          <a:ext cx="2371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Times New Roman"/>
              <a:ea typeface="Times New Roman"/>
              <a:cs typeface="Times New Roman"/>
            </a:rPr>
            <a:t>31-90 days CP rate in secondary market</a:t>
          </a:r>
        </a:p>
      </cdr:txBody>
    </cdr:sp>
  </cdr:relSizeAnchor>
  <cdr:relSizeAnchor xmlns:cdr="http://schemas.openxmlformats.org/drawingml/2006/chartDrawing">
    <cdr:from>
      <cdr:x>0.32025</cdr:x>
      <cdr:y>0.5975</cdr:y>
    </cdr:from>
    <cdr:to>
      <cdr:x>0.32025</cdr:x>
      <cdr:y>0.7635</cdr:y>
    </cdr:to>
    <cdr:sp>
      <cdr:nvSpPr>
        <cdr:cNvPr id="7" name="Line 10"/>
        <cdr:cNvSpPr>
          <a:spLocks/>
        </cdr:cNvSpPr>
      </cdr:nvSpPr>
      <cdr:spPr>
        <a:xfrm>
          <a:off x="1733550" y="2819400"/>
          <a:ext cx="0" cy="781050"/>
        </a:xfrm>
        <a:prstGeom prst="line">
          <a:avLst/>
        </a:prstGeom>
        <a:noFill/>
        <a:ln w="15875" cmpd="sng">
          <a:solidFill>
            <a:srgbClr val="8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0.77775</cdr:x>
      <cdr:y>0.55325</cdr:y>
    </cdr:from>
    <cdr:to>
      <cdr:x>0.7795</cdr:x>
      <cdr:y>0.731</cdr:y>
    </cdr:to>
    <cdr:sp>
      <cdr:nvSpPr>
        <cdr:cNvPr id="8" name="Line 11"/>
        <cdr:cNvSpPr>
          <a:spLocks/>
        </cdr:cNvSpPr>
      </cdr:nvSpPr>
      <cdr:spPr>
        <a:xfrm flipH="1">
          <a:off x="4229100" y="2609850"/>
          <a:ext cx="9525" cy="838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0.355</cdr:x>
      <cdr:y>0.101</cdr:y>
    </cdr:from>
    <cdr:to>
      <cdr:x>0.64575</cdr:x>
      <cdr:y>0.16275</cdr:y>
    </cdr:to>
    <cdr:sp>
      <cdr:nvSpPr>
        <cdr:cNvPr id="9" name="文字 6"/>
        <cdr:cNvSpPr txBox="1">
          <a:spLocks noChangeArrowheads="1"/>
        </cdr:cNvSpPr>
      </cdr:nvSpPr>
      <cdr:spPr>
        <a:xfrm>
          <a:off x="1924050" y="476250"/>
          <a:ext cx="1581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五大銀行放款基準利率</a:t>
          </a:r>
        </a:p>
      </cdr:txBody>
    </cdr:sp>
  </cdr:relSizeAnchor>
  <cdr:relSizeAnchor xmlns:cdr="http://schemas.openxmlformats.org/drawingml/2006/chartDrawing">
    <cdr:from>
      <cdr:x>0.355</cdr:x>
      <cdr:y>0.141</cdr:y>
    </cdr:from>
    <cdr:to>
      <cdr:x>0.65625</cdr:x>
      <cdr:y>0.23525</cdr:y>
    </cdr:to>
    <cdr:sp>
      <cdr:nvSpPr>
        <cdr:cNvPr id="10" name="文字 7"/>
        <cdr:cNvSpPr txBox="1">
          <a:spLocks noChangeArrowheads="1"/>
        </cdr:cNvSpPr>
      </cdr:nvSpPr>
      <cdr:spPr>
        <a:xfrm>
          <a:off x="1924050" y="657225"/>
          <a:ext cx="16383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Base lending  rate of  five leading domestic banks</a:t>
          </a:r>
        </a:p>
      </cdr:txBody>
    </cdr:sp>
  </cdr:relSizeAnchor>
  <cdr:relSizeAnchor xmlns:cdr="http://schemas.openxmlformats.org/drawingml/2006/chartDrawing">
    <cdr:from>
      <cdr:x>0.5015</cdr:x>
      <cdr:y>0.2315</cdr:y>
    </cdr:from>
    <cdr:to>
      <cdr:x>0.5025</cdr:x>
      <cdr:y>0.36625</cdr:y>
    </cdr:to>
    <cdr:sp>
      <cdr:nvSpPr>
        <cdr:cNvPr id="11" name="Line 14"/>
        <cdr:cNvSpPr>
          <a:spLocks/>
        </cdr:cNvSpPr>
      </cdr:nvSpPr>
      <cdr:spPr>
        <a:xfrm>
          <a:off x="2724150" y="1085850"/>
          <a:ext cx="9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圖表 1027"/>
        <xdr:cNvGraphicFramePr/>
      </xdr:nvGraphicFramePr>
      <xdr:xfrm>
        <a:off x="62103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圖表 1028"/>
        <xdr:cNvGraphicFramePr/>
      </xdr:nvGraphicFramePr>
      <xdr:xfrm>
        <a:off x="62103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0</xdr:row>
      <xdr:rowOff>114300</xdr:rowOff>
    </xdr:from>
    <xdr:to>
      <xdr:col>10</xdr:col>
      <xdr:colOff>133350</xdr:colOff>
      <xdr:row>25</xdr:row>
      <xdr:rowOff>390525</xdr:rowOff>
    </xdr:to>
    <xdr:graphicFrame>
      <xdr:nvGraphicFramePr>
        <xdr:cNvPr id="3" name="圖表 1029"/>
        <xdr:cNvGraphicFramePr/>
      </xdr:nvGraphicFramePr>
      <xdr:xfrm>
        <a:off x="762000" y="114300"/>
        <a:ext cx="5581650" cy="5286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590550</xdr:colOff>
      <xdr:row>26</xdr:row>
      <xdr:rowOff>19050</xdr:rowOff>
    </xdr:from>
    <xdr:to>
      <xdr:col>10</xdr:col>
      <xdr:colOff>266700</xdr:colOff>
      <xdr:row>48</xdr:row>
      <xdr:rowOff>95250</xdr:rowOff>
    </xdr:to>
    <xdr:graphicFrame>
      <xdr:nvGraphicFramePr>
        <xdr:cNvPr id="4" name="圖表 1030"/>
        <xdr:cNvGraphicFramePr/>
      </xdr:nvGraphicFramePr>
      <xdr:xfrm>
        <a:off x="590550" y="5429250"/>
        <a:ext cx="5886450" cy="4419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25</xdr:row>
      <xdr:rowOff>304800</xdr:rowOff>
    </xdr:from>
    <xdr:to>
      <xdr:col>1</xdr:col>
      <xdr:colOff>381000</xdr:colOff>
      <xdr:row>26</xdr:row>
      <xdr:rowOff>114300</xdr:rowOff>
    </xdr:to>
    <xdr:sp>
      <xdr:nvSpPr>
        <xdr:cNvPr id="5" name="Text Box 1031"/>
        <xdr:cNvSpPr txBox="1">
          <a:spLocks noChangeArrowheads="1"/>
        </xdr:cNvSpPr>
      </xdr:nvSpPr>
      <xdr:spPr>
        <a:xfrm>
          <a:off x="723900" y="53149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倍</a:t>
          </a:r>
        </a:p>
      </xdr:txBody>
    </xdr:sp>
    <xdr:clientData/>
  </xdr:twoCellAnchor>
  <xdr:twoCellAnchor>
    <xdr:from>
      <xdr:col>9</xdr:col>
      <xdr:colOff>238125</xdr:colOff>
      <xdr:row>25</xdr:row>
      <xdr:rowOff>295275</xdr:rowOff>
    </xdr:from>
    <xdr:to>
      <xdr:col>10</xdr:col>
      <xdr:colOff>66675</xdr:colOff>
      <xdr:row>26</xdr:row>
      <xdr:rowOff>133350</xdr:rowOff>
    </xdr:to>
    <xdr:sp>
      <xdr:nvSpPr>
        <xdr:cNvPr id="6" name="Text Box 1032"/>
        <xdr:cNvSpPr txBox="1">
          <a:spLocks noChangeArrowheads="1"/>
        </xdr:cNvSpPr>
      </xdr:nvSpPr>
      <xdr:spPr>
        <a:xfrm>
          <a:off x="5829300" y="5305425"/>
          <a:ext cx="4476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Times</a:t>
          </a:r>
        </a:p>
      </xdr:txBody>
    </xdr:sp>
    <xdr:clientData/>
  </xdr:twoCellAnchor>
  <xdr:twoCellAnchor>
    <xdr:from>
      <xdr:col>5</xdr:col>
      <xdr:colOff>571500</xdr:colOff>
      <xdr:row>11</xdr:row>
      <xdr:rowOff>19050</xdr:rowOff>
    </xdr:from>
    <xdr:to>
      <xdr:col>5</xdr:col>
      <xdr:colOff>581025</xdr:colOff>
      <xdr:row>15</xdr:row>
      <xdr:rowOff>123825</xdr:rowOff>
    </xdr:to>
    <xdr:sp>
      <xdr:nvSpPr>
        <xdr:cNvPr id="7" name="Line 1035"/>
        <xdr:cNvSpPr>
          <a:spLocks/>
        </xdr:cNvSpPr>
      </xdr:nvSpPr>
      <xdr:spPr>
        <a:xfrm flipH="1" flipV="1">
          <a:off x="3686175" y="22288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200025</xdr:colOff>
      <xdr:row>8</xdr:row>
      <xdr:rowOff>95250</xdr:rowOff>
    </xdr:from>
    <xdr:to>
      <xdr:col>3</xdr:col>
      <xdr:colOff>209550</xdr:colOff>
      <xdr:row>9</xdr:row>
      <xdr:rowOff>200025</xdr:rowOff>
    </xdr:to>
    <xdr:sp>
      <xdr:nvSpPr>
        <xdr:cNvPr id="8" name="Line 1036"/>
        <xdr:cNvSpPr>
          <a:spLocks/>
        </xdr:cNvSpPr>
      </xdr:nvSpPr>
      <xdr:spPr>
        <a:xfrm>
          <a:off x="2076450" y="1704975"/>
          <a:ext cx="9525" cy="304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95250</xdr:colOff>
      <xdr:row>52</xdr:row>
      <xdr:rowOff>0</xdr:rowOff>
    </xdr:from>
    <xdr:to>
      <xdr:col>10</xdr:col>
      <xdr:colOff>9525</xdr:colOff>
      <xdr:row>75</xdr:row>
      <xdr:rowOff>95250</xdr:rowOff>
    </xdr:to>
    <xdr:graphicFrame>
      <xdr:nvGraphicFramePr>
        <xdr:cNvPr id="9" name="圖表 1039"/>
        <xdr:cNvGraphicFramePr/>
      </xdr:nvGraphicFramePr>
      <xdr:xfrm>
        <a:off x="781050" y="10591800"/>
        <a:ext cx="5438775" cy="5067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57150</xdr:colOff>
      <xdr:row>76</xdr:row>
      <xdr:rowOff>0</xdr:rowOff>
    </xdr:from>
    <xdr:to>
      <xdr:col>9</xdr:col>
      <xdr:colOff>590550</xdr:colOff>
      <xdr:row>99</xdr:row>
      <xdr:rowOff>123825</xdr:rowOff>
    </xdr:to>
    <xdr:graphicFrame>
      <xdr:nvGraphicFramePr>
        <xdr:cNvPr id="10" name="圖表 1040"/>
        <xdr:cNvGraphicFramePr/>
      </xdr:nvGraphicFramePr>
      <xdr:xfrm>
        <a:off x="742950" y="15763875"/>
        <a:ext cx="5438775" cy="4724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209550</xdr:colOff>
      <xdr:row>57</xdr:row>
      <xdr:rowOff>123825</xdr:rowOff>
    </xdr:from>
    <xdr:to>
      <xdr:col>3</xdr:col>
      <xdr:colOff>209550</xdr:colOff>
      <xdr:row>62</xdr:row>
      <xdr:rowOff>9525</xdr:rowOff>
    </xdr:to>
    <xdr:sp>
      <xdr:nvSpPr>
        <xdr:cNvPr id="11" name="Line 1071"/>
        <xdr:cNvSpPr>
          <a:spLocks/>
        </xdr:cNvSpPr>
      </xdr:nvSpPr>
      <xdr:spPr>
        <a:xfrm>
          <a:off x="2085975" y="12087225"/>
          <a:ext cx="0" cy="885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-0.11225</cdr:x>
      <cdr:y>0.99275</cdr:y>
    </cdr:from>
    <cdr:to>
      <cdr:x>-0.11225</cdr:x>
      <cdr:y>0.99475</cdr:y>
    </cdr:to>
    <cdr:sp>
      <cdr:nvSpPr>
        <cdr:cNvPr id="1" name="文字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次級市場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31-90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天期利率</a:t>
          </a:r>
        </a:p>
      </cdr:txBody>
    </cdr:sp>
  </cdr:relSizeAnchor>
  <cdr:relSizeAnchor xmlns:cdr="http://schemas.openxmlformats.org/drawingml/2006/chartDrawing">
    <cdr:from>
      <cdr:x>-0.11225</cdr:x>
      <cdr:y>1</cdr:y>
    </cdr:from>
    <cdr:to>
      <cdr:x>-0.11225</cdr:x>
      <cdr:y>1</cdr:y>
    </cdr:to>
    <cdr:sp>
      <cdr:nvSpPr>
        <cdr:cNvPr id="2" name="文字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金融業隔夜拆款利率</a:t>
          </a:r>
        </a:p>
      </cdr:txBody>
    </cdr:sp>
  </cdr:relSizeAnchor>
  <cdr:relSizeAnchor xmlns:cdr="http://schemas.openxmlformats.org/drawingml/2006/chartDrawing">
    <cdr:from>
      <cdr:x>0.4965</cdr:x>
      <cdr:y>0</cdr:y>
    </cdr:from>
    <cdr:to>
      <cdr:x>1</cdr:x>
      <cdr:y>0</cdr:y>
    </cdr:to>
    <cdr:sp>
      <cdr:nvSpPr>
        <cdr:cNvPr id="3" name="文字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年息百分比</a:t>
          </a:r>
        </a:p>
      </cdr:txBody>
    </cdr:sp>
  </cdr:relSizeAnchor>
  <cdr:relSizeAnchor xmlns:cdr="http://schemas.openxmlformats.org/drawingml/2006/chartDrawing">
    <cdr:from>
      <cdr:x>0.60175</cdr:x>
      <cdr:y>0</cdr:y>
    </cdr:from>
    <cdr:to>
      <cdr:x>0.9585</cdr:x>
      <cdr:y>0.0055</cdr:y>
    </cdr:to>
    <cdr:sp>
      <cdr:nvSpPr>
        <cdr:cNvPr id="4" name="文字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PERCENT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PERCENT PER ANNUM</a:t>
          </a:r>
        </a:p>
      </cdr:txBody>
    </cdr:sp>
  </cdr:relSizeAnchor>
  <cdr:relSizeAnchor xmlns:cdr="http://schemas.openxmlformats.org/drawingml/2006/chartDrawing">
    <cdr:from>
      <cdr:x>-0.11225</cdr:x>
      <cdr:y>1</cdr:y>
    </cdr:from>
    <cdr:to>
      <cdr:x>-0.11225</cdr:x>
      <cdr:y>1</cdr:y>
    </cdr:to>
    <cdr:sp>
      <cdr:nvSpPr>
        <cdr:cNvPr id="5" name="文字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一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銀基本放款利率</a:t>
          </a:r>
        </a:p>
      </cdr:txBody>
    </cdr:sp>
  </cdr:relSizeAnchor>
  <cdr:relSizeAnchor xmlns:cdr="http://schemas.openxmlformats.org/drawingml/2006/chartDrawing">
    <cdr:from>
      <cdr:x>0.5905</cdr:x>
      <cdr:y>1</cdr:y>
    </cdr:from>
    <cdr:to>
      <cdr:x>0.5905</cdr:x>
      <cdr:y>1</cdr:y>
    </cdr:to>
    <cdr:sp>
      <cdr:nvSpPr>
        <cdr:cNvPr id="6" name="文字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PRIME RATE OF FIRST COMMERCIAL BANK</a:t>
          </a:r>
        </a:p>
      </cdr:txBody>
    </cdr:sp>
  </cdr:relSizeAnchor>
  <cdr:relSizeAnchor xmlns:cdr="http://schemas.openxmlformats.org/drawingml/2006/chartDrawing">
    <cdr:from>
      <cdr:x>0.62825</cdr:x>
      <cdr:y>1</cdr:y>
    </cdr:from>
    <cdr:to>
      <cdr:x>0.62825</cdr:x>
      <cdr:y>1</cdr:y>
    </cdr:to>
    <cdr:sp>
      <cdr:nvSpPr>
        <cdr:cNvPr id="7" name="文字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OVERNIGHT CALL LOAN RATE</a:t>
          </a:r>
        </a:p>
      </cdr:txBody>
    </cdr:sp>
  </cdr:relSizeAnchor>
  <cdr:relSizeAnchor xmlns:cdr="http://schemas.openxmlformats.org/drawingml/2006/chartDrawing">
    <cdr:from>
      <cdr:x>0.65275</cdr:x>
      <cdr:y>1</cdr:y>
    </cdr:from>
    <cdr:to>
      <cdr:x>0.65275</cdr:x>
      <cdr:y>1</cdr:y>
    </cdr:to>
    <cdr:sp>
      <cdr:nvSpPr>
        <cdr:cNvPr id="8" name="文字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31-90 DAYS CP RATES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1</cdr:y>
    </cdr:from>
    <cdr:to>
      <cdr:x>-0.0045</cdr:x>
      <cdr:y>1</cdr:y>
    </cdr:to>
    <cdr:sp>
      <cdr:nvSpPr>
        <cdr:cNvPr id="1" name="文字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年息百分比</a:t>
          </a:r>
        </a:p>
      </cdr:txBody>
    </cdr:sp>
  </cdr:relSizeAnchor>
  <cdr:relSizeAnchor xmlns:cdr="http://schemas.openxmlformats.org/drawingml/2006/chartDrawing">
    <cdr:from>
      <cdr:x>-0.10975</cdr:x>
      <cdr:y>0.92675</cdr:y>
    </cdr:from>
    <cdr:to>
      <cdr:x>-0.10975</cdr:x>
      <cdr:y>0.93</cdr:y>
    </cdr:to>
    <cdr:sp>
      <cdr:nvSpPr>
        <cdr:cNvPr id="2" name="文字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PERCENT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 ANNUM</a:t>
          </a:r>
        </a:p>
      </cdr:txBody>
    </cdr:sp>
  </cdr:relSizeAnchor>
  <cdr:relSizeAnchor xmlns:cdr="http://schemas.openxmlformats.org/drawingml/2006/chartDrawing">
    <cdr:from>
      <cdr:x>-0.10975</cdr:x>
      <cdr:y>1</cdr:y>
    </cdr:from>
    <cdr:to>
      <cdr:x>-0.10975</cdr:x>
      <cdr:y>1</cdr:y>
    </cdr:to>
    <cdr:sp>
      <cdr:nvSpPr>
        <cdr:cNvPr id="3" name="文字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M2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日平均年增率</a:t>
          </a:r>
        </a:p>
      </cdr:txBody>
    </cdr:sp>
  </cdr:relSizeAnchor>
  <cdr:relSizeAnchor xmlns:cdr="http://schemas.openxmlformats.org/drawingml/2006/chartDrawing">
    <cdr:from>
      <cdr:x>-0.10975</cdr:x>
      <cdr:y>1</cdr:y>
    </cdr:from>
    <cdr:to>
      <cdr:x>-0.10975</cdr:x>
      <cdr:y>1</cdr:y>
    </cdr:to>
    <cdr:sp>
      <cdr:nvSpPr>
        <cdr:cNvPr id="4" name="文字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準備貨幣日平均年增率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-0.09475</cdr:x>
      <cdr:y>1</cdr:y>
    </cdr:from>
    <cdr:to>
      <cdr:x>-0.09475</cdr:x>
      <cdr:y>1</cdr:y>
    </cdr:to>
    <cdr:sp>
      <cdr:nvSpPr>
        <cdr:cNvPr id="1" name="文字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放款與投資年增率</a:t>
          </a:r>
        </a:p>
      </cdr:txBody>
    </cdr:sp>
  </cdr:relSizeAnchor>
  <cdr:relSizeAnchor xmlns:cdr="http://schemas.openxmlformats.org/drawingml/2006/chartDrawing">
    <cdr:from>
      <cdr:x>-0.09475</cdr:x>
      <cdr:y>1</cdr:y>
    </cdr:from>
    <cdr:to>
      <cdr:x>-0.09475</cdr:x>
      <cdr:y>1</cdr:y>
    </cdr:to>
    <cdr:sp>
      <cdr:nvSpPr>
        <cdr:cNvPr id="2" name="文字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存款年增率</a:t>
          </a:r>
        </a:p>
      </cdr:txBody>
    </cdr:sp>
  </cdr:relSizeAnchor>
  <cdr:relSizeAnchor xmlns:cdr="http://schemas.openxmlformats.org/drawingml/2006/chartDrawing">
    <cdr:from>
      <cdr:x>0.064</cdr:x>
      <cdr:y>0.46275</cdr:y>
    </cdr:from>
    <cdr:to>
      <cdr:x>1</cdr:x>
      <cdr:y>0.5115</cdr:y>
    </cdr:to>
    <cdr:sp>
      <cdr:nvSpPr>
        <cdr:cNvPr id="3" name="文字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年息百分比</a:t>
          </a:r>
        </a:p>
      </cdr:txBody>
    </cdr:sp>
  </cdr:relSizeAnchor>
  <cdr:relSizeAnchor xmlns:cdr="http://schemas.openxmlformats.org/drawingml/2006/chartDrawing">
    <cdr:from>
      <cdr:x>-0.09475</cdr:x>
      <cdr:y>0.38275</cdr:y>
    </cdr:from>
    <cdr:to>
      <cdr:x>1</cdr:x>
      <cdr:y>0.469</cdr:y>
    </cdr:to>
    <cdr:sp>
      <cdr:nvSpPr>
        <cdr:cNvPr id="4" name="文字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PERCENT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 ANNUM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-0.11225</cdr:x>
      <cdr:y>1</cdr:y>
    </cdr:from>
    <cdr:to>
      <cdr:x>-0.11225</cdr:x>
      <cdr:y>1</cdr:y>
    </cdr:to>
    <cdr:sp>
      <cdr:nvSpPr>
        <cdr:cNvPr id="1" name="文字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次級市場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CP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91-180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天期利率</a:t>
          </a:r>
        </a:p>
      </cdr:txBody>
    </cdr:sp>
  </cdr:relSizeAnchor>
  <cdr:relSizeAnchor xmlns:cdr="http://schemas.openxmlformats.org/drawingml/2006/chartDrawing">
    <cdr:from>
      <cdr:x>-0.11225</cdr:x>
      <cdr:y>1</cdr:y>
    </cdr:from>
    <cdr:to>
      <cdr:x>-0.11225</cdr:x>
      <cdr:y>1</cdr:y>
    </cdr:to>
    <cdr:sp>
      <cdr:nvSpPr>
        <cdr:cNvPr id="2" name="文字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金融業隔夜拆款利率</a:t>
          </a:r>
        </a:p>
      </cdr:txBody>
    </cdr:sp>
  </cdr:relSizeAnchor>
  <cdr:relSizeAnchor xmlns:cdr="http://schemas.openxmlformats.org/drawingml/2006/chartDrawing">
    <cdr:from>
      <cdr:x>0.0035</cdr:x>
      <cdr:y>0</cdr:y>
    </cdr:from>
    <cdr:to>
      <cdr:x>1</cdr:x>
      <cdr:y>0</cdr:y>
    </cdr:to>
    <cdr:sp>
      <cdr:nvSpPr>
        <cdr:cNvPr id="3" name="文字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年息百分比</a:t>
          </a:r>
        </a:p>
      </cdr:txBody>
    </cdr:sp>
  </cdr:relSizeAnchor>
  <cdr:relSizeAnchor xmlns:cdr="http://schemas.openxmlformats.org/drawingml/2006/chartDrawing">
    <cdr:from>
      <cdr:x>-0.06875</cdr:x>
      <cdr:y>0</cdr:y>
    </cdr:from>
    <cdr:to>
      <cdr:x>1</cdr:x>
      <cdr:y>0</cdr:y>
    </cdr:to>
    <cdr:sp>
      <cdr:nvSpPr>
        <cdr:cNvPr id="4" name="文字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PERCENT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 ANNUM</a:t>
          </a:r>
        </a:p>
      </cdr:txBody>
    </cdr:sp>
  </cdr:relSizeAnchor>
  <cdr:relSizeAnchor xmlns:cdr="http://schemas.openxmlformats.org/drawingml/2006/chartDrawing">
    <cdr:from>
      <cdr:x>-0.11225</cdr:x>
      <cdr:y>0.4385</cdr:y>
    </cdr:from>
    <cdr:to>
      <cdr:x>1</cdr:x>
      <cdr:y>0.49325</cdr:y>
    </cdr:to>
    <cdr:sp>
      <cdr:nvSpPr>
        <cdr:cNvPr id="5" name="文字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一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銀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基本放款利率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0.2295</cdr:y>
    </cdr:from>
    <cdr:to>
      <cdr:x>1</cdr:x>
      <cdr:y>0.32175</cdr:y>
    </cdr:to>
    <cdr:sp>
      <cdr:nvSpPr>
        <cdr:cNvPr id="1" name="文字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M2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年增率</a:t>
          </a:r>
        </a:p>
      </cdr:txBody>
    </cdr:sp>
  </cdr:relSizeAnchor>
  <cdr:relSizeAnchor xmlns:cdr="http://schemas.openxmlformats.org/drawingml/2006/chartDrawing">
    <cdr:from>
      <cdr:x>0.42</cdr:x>
      <cdr:y>0.29025</cdr:y>
    </cdr:from>
    <cdr:to>
      <cdr:x>1</cdr:x>
      <cdr:y>0.38575</cdr:y>
    </cdr:to>
    <cdr:sp>
      <cdr:nvSpPr>
        <cdr:cNvPr id="2" name="文字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調整後準備貨幣年增率</a:t>
          </a:r>
        </a:p>
      </cdr:txBody>
    </cdr:sp>
  </cdr:relSizeAnchor>
  <cdr:relSizeAnchor xmlns:cdr="http://schemas.openxmlformats.org/drawingml/2006/chartDrawing">
    <cdr:from>
      <cdr:x>-0.095</cdr:x>
      <cdr:y>-0.0955</cdr:y>
    </cdr:from>
    <cdr:to>
      <cdr:x>1</cdr:x>
      <cdr:y>1</cdr:y>
    </cdr:to>
    <cdr:sp>
      <cdr:nvSpPr>
        <cdr:cNvPr id="3" name="文字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百分比</a:t>
          </a:r>
        </a:p>
      </cdr:txBody>
    </cdr:sp>
  </cdr:relSizeAnchor>
  <cdr:relSizeAnchor xmlns:cdr="http://schemas.openxmlformats.org/drawingml/2006/chartDrawing">
    <cdr:from>
      <cdr:x>-0.095</cdr:x>
      <cdr:y>-0.0955</cdr:y>
    </cdr:from>
    <cdr:to>
      <cdr:x>1</cdr:x>
      <cdr:y>1</cdr:y>
    </cdr:to>
    <cdr:sp>
      <cdr:nvSpPr>
        <cdr:cNvPr id="4" name="文字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PERCENT</a:t>
          </a:r>
        </a:p>
      </cdr:txBody>
    </cdr:sp>
  </cdr:relSizeAnchor>
  <cdr:relSizeAnchor xmlns:cdr="http://schemas.openxmlformats.org/drawingml/2006/chartDrawing">
    <cdr:from>
      <cdr:x>0.42</cdr:x>
      <cdr:y>0.2405</cdr:y>
    </cdr:from>
    <cdr:to>
      <cdr:x>1</cdr:x>
      <cdr:y>0.35625</cdr:y>
    </cdr:to>
    <cdr:sp>
      <cdr:nvSpPr>
        <cdr:cNvPr id="5" name="文字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ANNUAL GRWOTH RATE 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OF MONEY SUPPLY M2 </a:t>
          </a:r>
        </a:p>
      </cdr:txBody>
    </cdr:sp>
  </cdr:relSizeAnchor>
  <cdr:relSizeAnchor xmlns:cdr="http://schemas.openxmlformats.org/drawingml/2006/chartDrawing">
    <cdr:from>
      <cdr:x>-0.095</cdr:x>
      <cdr:y>0.3015</cdr:y>
    </cdr:from>
    <cdr:to>
      <cdr:x>1</cdr:x>
      <cdr:y>0.4405</cdr:y>
    </cdr:to>
    <cdr:sp>
      <cdr:nvSpPr>
        <cdr:cNvPr id="6" name="文字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ANNUAL GROWTH RATE OF ADJUSTED RESERVE MONEY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1" name="文字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倍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2" name="文字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PERCENT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TIMES</a:t>
          </a:r>
        </a:p>
      </cdr:txBody>
    </cdr:sp>
  </cdr:relSizeAnchor>
  <cdr:relSizeAnchor xmlns:cdr="http://schemas.openxmlformats.org/drawingml/2006/chartDrawing">
    <cdr:from>
      <cdr:x>-0.095</cdr:x>
      <cdr:y>1</cdr:y>
    </cdr:from>
    <cdr:to>
      <cdr:x>-0.095</cdr:x>
      <cdr:y>1</cdr:y>
    </cdr:to>
    <cdr:sp>
      <cdr:nvSpPr>
        <cdr:cNvPr id="3" name="文字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M1B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貨幣乘數</a:t>
          </a:r>
        </a:p>
      </cdr:txBody>
    </cdr:sp>
  </cdr:relSizeAnchor>
  <cdr:relSizeAnchor xmlns:cdr="http://schemas.openxmlformats.org/drawingml/2006/chartDrawing">
    <cdr:from>
      <cdr:x>0.5295</cdr:x>
      <cdr:y>1</cdr:y>
    </cdr:from>
    <cdr:to>
      <cdr:x>0.5295</cdr:x>
      <cdr:y>1</cdr:y>
    </cdr:to>
    <cdr:sp>
      <cdr:nvSpPr>
        <cdr:cNvPr id="4" name="文字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M1B MULTIPLIER</a:t>
          </a:r>
        </a:p>
      </cdr:txBody>
    </cdr:sp>
  </cdr:relSizeAnchor>
  <cdr:relSizeAnchor xmlns:cdr="http://schemas.openxmlformats.org/drawingml/2006/chartDrawing">
    <cdr:from>
      <cdr:x>-0.095</cdr:x>
      <cdr:y>1</cdr:y>
    </cdr:from>
    <cdr:to>
      <cdr:x>-0.095</cdr:x>
      <cdr:y>1</cdr:y>
    </cdr:to>
    <cdr:sp>
      <cdr:nvSpPr>
        <cdr:cNvPr id="5" name="文字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M2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貨幣乘數</a:t>
          </a:r>
        </a:p>
      </cdr:txBody>
    </cdr:sp>
  </cdr:relSizeAnchor>
  <cdr:relSizeAnchor xmlns:cdr="http://schemas.openxmlformats.org/drawingml/2006/chartDrawing">
    <cdr:from>
      <cdr:x>0.501</cdr:x>
      <cdr:y>1</cdr:y>
    </cdr:from>
    <cdr:to>
      <cdr:x>0.501</cdr:x>
      <cdr:y>1</cdr:y>
    </cdr:to>
    <cdr:sp>
      <cdr:nvSpPr>
        <cdr:cNvPr id="6" name="文字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M2 MULTIPLIER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16</xdr:row>
      <xdr:rowOff>0</xdr:rowOff>
    </xdr:from>
    <xdr:to>
      <xdr:col>13</xdr:col>
      <xdr:colOff>0</xdr:colOff>
      <xdr:row>26</xdr:row>
      <xdr:rowOff>0</xdr:rowOff>
    </xdr:to>
    <xdr:graphicFrame>
      <xdr:nvGraphicFramePr>
        <xdr:cNvPr id="1" name="圖表 3"/>
        <xdr:cNvGraphicFramePr/>
      </xdr:nvGraphicFramePr>
      <xdr:xfrm>
        <a:off x="8801100" y="1266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27</xdr:row>
      <xdr:rowOff>28575</xdr:rowOff>
    </xdr:from>
    <xdr:to>
      <xdr:col>14</xdr:col>
      <xdr:colOff>0</xdr:colOff>
      <xdr:row>38</xdr:row>
      <xdr:rowOff>133350</xdr:rowOff>
    </xdr:to>
    <xdr:graphicFrame>
      <xdr:nvGraphicFramePr>
        <xdr:cNvPr id="2" name="圖表 5"/>
        <xdr:cNvGraphicFramePr/>
      </xdr:nvGraphicFramePr>
      <xdr:xfrm>
        <a:off x="9763125" y="1266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44</xdr:row>
      <xdr:rowOff>57150</xdr:rowOff>
    </xdr:from>
    <xdr:to>
      <xdr:col>14</xdr:col>
      <xdr:colOff>0</xdr:colOff>
      <xdr:row>53</xdr:row>
      <xdr:rowOff>104775</xdr:rowOff>
    </xdr:to>
    <xdr:graphicFrame>
      <xdr:nvGraphicFramePr>
        <xdr:cNvPr id="3" name="圖表 7"/>
        <xdr:cNvGraphicFramePr/>
      </xdr:nvGraphicFramePr>
      <xdr:xfrm>
        <a:off x="9763125" y="12668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53</xdr:row>
      <xdr:rowOff>142875</xdr:rowOff>
    </xdr:from>
    <xdr:to>
      <xdr:col>14</xdr:col>
      <xdr:colOff>0</xdr:colOff>
      <xdr:row>70</xdr:row>
      <xdr:rowOff>180975</xdr:rowOff>
    </xdr:to>
    <xdr:graphicFrame>
      <xdr:nvGraphicFramePr>
        <xdr:cNvPr id="4" name="圖表 8"/>
        <xdr:cNvGraphicFramePr/>
      </xdr:nvGraphicFramePr>
      <xdr:xfrm>
        <a:off x="9763125" y="12668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52</xdr:row>
      <xdr:rowOff>28575</xdr:rowOff>
    </xdr:from>
    <xdr:to>
      <xdr:col>14</xdr:col>
      <xdr:colOff>0</xdr:colOff>
      <xdr:row>73</xdr:row>
      <xdr:rowOff>0</xdr:rowOff>
    </xdr:to>
    <xdr:graphicFrame>
      <xdr:nvGraphicFramePr>
        <xdr:cNvPr id="5" name="圖表 13"/>
        <xdr:cNvGraphicFramePr/>
      </xdr:nvGraphicFramePr>
      <xdr:xfrm>
        <a:off x="9763125" y="12668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26</xdr:row>
      <xdr:rowOff>114300</xdr:rowOff>
    </xdr:to>
    <xdr:graphicFrame>
      <xdr:nvGraphicFramePr>
        <xdr:cNvPr id="6" name="圖表 14"/>
        <xdr:cNvGraphicFramePr/>
      </xdr:nvGraphicFramePr>
      <xdr:xfrm>
        <a:off x="8801100" y="1266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26</xdr:row>
      <xdr:rowOff>171450</xdr:rowOff>
    </xdr:from>
    <xdr:to>
      <xdr:col>14</xdr:col>
      <xdr:colOff>0</xdr:colOff>
      <xdr:row>38</xdr:row>
      <xdr:rowOff>142875</xdr:rowOff>
    </xdr:to>
    <xdr:graphicFrame>
      <xdr:nvGraphicFramePr>
        <xdr:cNvPr id="7" name="圖表 15"/>
        <xdr:cNvGraphicFramePr/>
      </xdr:nvGraphicFramePr>
      <xdr:xfrm>
        <a:off x="9763125" y="1266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0.53275</cdr:x>
      <cdr:y>0.47375</cdr:y>
    </cdr:from>
    <cdr:to>
      <cdr:x>0.53275</cdr:x>
      <cdr:y>0.47375</cdr:y>
    </cdr:to>
    <cdr:sp>
      <cdr:nvSpPr>
        <cdr:cNvPr id="1" name="文字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華康中楷體"/>
              <a:ea typeface="華康中楷體"/>
              <a:cs typeface="華康中楷體"/>
            </a:rPr>
            <a:t>M2</a:t>
          </a:r>
          <a:r>
            <a:rPr lang="en-US" cap="none" sz="1000" b="0" i="0" u="none" baseline="0">
              <a:solidFill>
                <a:srgbClr val="333399"/>
              </a:solidFill>
              <a:latin typeface="新細明體"/>
              <a:ea typeface="新細明體"/>
              <a:cs typeface="新細明體"/>
            </a:rPr>
            <a:t>年增率</a:t>
          </a:r>
        </a:p>
      </cdr:txBody>
    </cdr:sp>
  </cdr:relSizeAnchor>
  <cdr:relSizeAnchor xmlns:cdr="http://schemas.openxmlformats.org/drawingml/2006/chartDrawing">
    <cdr:from>
      <cdr:x>0.53</cdr:x>
      <cdr:y>0.64225</cdr:y>
    </cdr:from>
    <cdr:to>
      <cdr:x>0.53</cdr:x>
      <cdr:y>0.64225</cdr:y>
    </cdr:to>
    <cdr:sp>
      <cdr:nvSpPr>
        <cdr:cNvPr id="2" name="文字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調整後準備貨幣年增率</a:t>
          </a:r>
        </a:p>
      </cdr:txBody>
    </cdr:sp>
  </cdr:relSizeAnchor>
  <cdr:relSizeAnchor xmlns:cdr="http://schemas.openxmlformats.org/drawingml/2006/chartDrawing">
    <cdr:from>
      <cdr:x>-0.095</cdr:x>
      <cdr:y>-0.0955</cdr:y>
    </cdr:from>
    <cdr:to>
      <cdr:x>1</cdr:x>
      <cdr:y>1</cdr:y>
    </cdr:to>
    <cdr:sp>
      <cdr:nvSpPr>
        <cdr:cNvPr id="3" name="文字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百分比</a:t>
          </a:r>
        </a:p>
      </cdr:txBody>
    </cdr:sp>
  </cdr:relSizeAnchor>
  <cdr:relSizeAnchor xmlns:cdr="http://schemas.openxmlformats.org/drawingml/2006/chartDrawing">
    <cdr:from>
      <cdr:x>-0.095</cdr:x>
      <cdr:y>-0.0955</cdr:y>
    </cdr:from>
    <cdr:to>
      <cdr:x>1</cdr:x>
      <cdr:y>1</cdr:y>
    </cdr:to>
    <cdr:sp>
      <cdr:nvSpPr>
        <cdr:cNvPr id="4" name="文字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PERCENT</a:t>
          </a:r>
        </a:p>
      </cdr:txBody>
    </cdr:sp>
  </cdr:relSizeAnchor>
  <cdr:relSizeAnchor xmlns:cdr="http://schemas.openxmlformats.org/drawingml/2006/chartDrawing">
    <cdr:from>
      <cdr:x>-0.095</cdr:x>
      <cdr:y>0.48525</cdr:y>
    </cdr:from>
    <cdr:to>
      <cdr:x>1</cdr:x>
      <cdr:y>0.89025</cdr:y>
    </cdr:to>
    <cdr:sp>
      <cdr:nvSpPr>
        <cdr:cNvPr id="5" name="文字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ANNUAL GRWOTH RATE 
</a:t>
          </a:r>
          <a:r>
            <a:rPr lang="en-US" cap="none" sz="6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OF MONEY SUPPLY M2 </a:t>
          </a:r>
        </a:p>
      </cdr:txBody>
    </cdr:sp>
  </cdr:relSizeAnchor>
  <cdr:relSizeAnchor xmlns:cdr="http://schemas.openxmlformats.org/drawingml/2006/chartDrawing">
    <cdr:from>
      <cdr:x>0.5285</cdr:x>
      <cdr:y>0.65375</cdr:y>
    </cdr:from>
    <cdr:to>
      <cdr:x>0.5285</cdr:x>
      <cdr:y>0.65375</cdr:y>
    </cdr:to>
    <cdr:sp>
      <cdr:nvSpPr>
        <cdr:cNvPr id="6" name="文字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ANNUAL GROWTH RATE OF ADJUSTED RESERVE MONEY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12">
      <selection activeCell="A123" sqref="A123:IV130"/>
    </sheetView>
  </sheetViews>
  <sheetFormatPr defaultColWidth="9.00390625" defaultRowHeight="15.75"/>
  <sheetData>
    <row r="1" spans="1:11" ht="15.75">
      <c r="B1" t="s">
        <v>426</v>
      </c>
      <c r="C1" t="s">
        <v>426</v>
      </c>
      <c r="D1" t="s">
        <v>426</v>
      </c>
      <c r="E1" t="s">
        <v>426</v>
      </c>
      <c r="F1" t="s">
        <v>426</v>
      </c>
      <c r="G1" t="s">
        <v>426</v>
      </c>
      <c r="H1" t="s">
        <v>426</v>
      </c>
      <c r="I1" t="s">
        <v>426</v>
      </c>
      <c r="J1" t="s">
        <v>426</v>
      </c>
      <c r="K1" t="s">
        <v>426</v>
      </c>
    </row>
    <row r="2" spans="1:11" ht="15.75">
      <c r="B2" t="s">
        <v>427</v>
      </c>
      <c r="C2" t="s">
        <v>427</v>
      </c>
      <c r="D2" t="s">
        <v>427</v>
      </c>
      <c r="E2" t="s">
        <v>427</v>
      </c>
      <c r="F2" t="s">
        <v>427</v>
      </c>
      <c r="G2" t="s">
        <v>427</v>
      </c>
      <c r="H2" t="s">
        <v>427</v>
      </c>
      <c r="I2" t="s">
        <v>427</v>
      </c>
      <c r="J2" t="s">
        <v>427</v>
      </c>
      <c r="K2" t="s">
        <v>427</v>
      </c>
    </row>
    <row r="3" spans="1:11" ht="15.75">
      <c r="B3" t="s">
        <v>428</v>
      </c>
      <c r="C3" t="s">
        <v>428</v>
      </c>
      <c r="D3" t="s">
        <v>428</v>
      </c>
      <c r="E3" t="s">
        <v>428</v>
      </c>
      <c r="F3" t="s">
        <v>428</v>
      </c>
      <c r="G3" t="s">
        <v>429</v>
      </c>
      <c r="H3" t="s">
        <v>429</v>
      </c>
      <c r="I3" t="s">
        <v>430</v>
      </c>
      <c r="J3" t="s">
        <v>430</v>
      </c>
      <c r="K3" t="s">
        <v>430</v>
      </c>
    </row>
    <row r="4" spans="1:11" ht="15.75">
      <c r="B4" t="s">
        <v>431</v>
      </c>
      <c r="C4" t="s">
        <v>431</v>
      </c>
      <c r="D4" t="s">
        <v>431</v>
      </c>
      <c r="E4" t="s">
        <v>431</v>
      </c>
      <c r="F4" t="s">
        <v>431</v>
      </c>
      <c r="G4" t="s">
        <v>432</v>
      </c>
      <c r="H4" t="s">
        <v>432</v>
      </c>
      <c r="I4" t="s">
        <v>433</v>
      </c>
      <c r="J4" t="s">
        <v>433</v>
      </c>
      <c r="K4" t="s">
        <v>433</v>
      </c>
    </row>
    <row r="5" spans="1:11" ht="15.75">
      <c r="B5" t="s">
        <v>434</v>
      </c>
      <c r="C5" t="s">
        <v>435</v>
      </c>
      <c r="D5" t="s">
        <v>436</v>
      </c>
      <c r="E5" t="s">
        <v>437</v>
      </c>
      <c r="F5" t="s">
        <v>438</v>
      </c>
      <c r="G5" t="s">
        <v>439</v>
      </c>
      <c r="H5" t="s">
        <v>440</v>
      </c>
      <c r="I5" t="s">
        <v>441</v>
      </c>
      <c r="J5" t="s">
        <v>442</v>
      </c>
      <c r="K5" t="s">
        <v>443</v>
      </c>
    </row>
    <row r="6" spans="1:11" ht="15.75">
      <c r="B6" t="s">
        <v>444</v>
      </c>
      <c r="C6" t="s">
        <v>435</v>
      </c>
      <c r="D6" t="s">
        <v>436</v>
      </c>
      <c r="E6" t="s">
        <v>437</v>
      </c>
      <c r="F6" t="s">
        <v>438</v>
      </c>
      <c r="G6" t="s">
        <v>439</v>
      </c>
      <c r="H6" t="s">
        <v>440</v>
      </c>
      <c r="I6" t="s">
        <v>441</v>
      </c>
      <c r="J6" t="s">
        <v>445</v>
      </c>
      <c r="K6" t="s">
        <v>443</v>
      </c>
    </row>
    <row r="7" spans="1:11" ht="15.75"/>
    <row r="8" spans="1:11" ht="15.75"/>
    <row r="9" spans="1:11" ht="15.75">
      <c r="A9">
        <v>1030100</v>
      </c>
      <c r="B9">
        <v>31553</v>
      </c>
      <c r="C9">
        <v>9.97</v>
      </c>
      <c r="D9">
        <v>136397</v>
      </c>
      <c r="E9">
        <v>357498</v>
      </c>
      <c r="F9">
        <v>5.97</v>
      </c>
      <c r="G9">
        <v>4.92</v>
      </c>
      <c r="H9">
        <v>4.95</v>
      </c>
      <c r="I9">
        <v>2.883</v>
      </c>
      <c r="J9">
        <v>0.63</v>
      </c>
      <c r="K9">
        <v>0.388</v>
      </c>
    </row>
    <row r="10" spans="1:11" ht="15.75">
      <c r="A10">
        <v>1030200</v>
      </c>
      <c r="B10">
        <v>32306</v>
      </c>
      <c r="C10">
        <v>5.92</v>
      </c>
      <c r="D10">
        <v>137240</v>
      </c>
      <c r="E10">
        <v>360510</v>
      </c>
      <c r="F10">
        <v>5.61</v>
      </c>
      <c r="G10">
        <v>5.77</v>
      </c>
      <c r="H10">
        <v>4.95</v>
      </c>
      <c r="I10">
        <v>2.883</v>
      </c>
      <c r="J10">
        <v>0.63</v>
      </c>
      <c r="K10">
        <v>0.387</v>
      </c>
    </row>
    <row r="11" spans="1:11" ht="15.75">
      <c r="A11">
        <v>1030300</v>
      </c>
      <c r="B11">
        <v>31382</v>
      </c>
      <c r="C11">
        <v>6.64</v>
      </c>
      <c r="D11">
        <v>137126</v>
      </c>
      <c r="E11">
        <v>362153</v>
      </c>
      <c r="F11">
        <v>5.89</v>
      </c>
      <c r="G11">
        <v>5.83</v>
      </c>
      <c r="H11">
        <v>4.53</v>
      </c>
      <c r="I11">
        <v>2.883</v>
      </c>
      <c r="J11">
        <v>0.61</v>
      </c>
      <c r="K11">
        <v>0.387</v>
      </c>
    </row>
    <row r="12" spans="1:11" ht="15.75">
      <c r="A12">
        <v>1030400</v>
      </c>
      <c r="B12">
        <v>31367</v>
      </c>
      <c r="C12">
        <v>6.64</v>
      </c>
      <c r="D12">
        <v>136997</v>
      </c>
      <c r="E12">
        <v>363274</v>
      </c>
      <c r="F12">
        <v>6.24</v>
      </c>
      <c r="G12">
        <v>6.09</v>
      </c>
      <c r="H12">
        <v>4.99</v>
      </c>
      <c r="I12">
        <v>2.883</v>
      </c>
      <c r="J12">
        <v>0.59</v>
      </c>
      <c r="K12">
        <v>0.387</v>
      </c>
    </row>
    <row r="13" spans="1:11" ht="15.75">
      <c r="A13">
        <v>1030500</v>
      </c>
      <c r="B13">
        <v>31305</v>
      </c>
      <c r="C13">
        <v>6.84</v>
      </c>
      <c r="D13">
        <v>137138</v>
      </c>
      <c r="E13">
        <v>364250</v>
      </c>
      <c r="F13">
        <v>5.91</v>
      </c>
      <c r="G13">
        <v>6.03</v>
      </c>
      <c r="H13">
        <v>5.2</v>
      </c>
      <c r="I13">
        <v>2.883</v>
      </c>
      <c r="J13">
        <v>0.59</v>
      </c>
      <c r="K13">
        <v>0.388</v>
      </c>
    </row>
    <row r="14" spans="1:11" ht="15.75">
      <c r="A14">
        <v>1030600</v>
      </c>
      <c r="B14">
        <v>31193</v>
      </c>
      <c r="C14">
        <v>6.38</v>
      </c>
      <c r="D14">
        <v>136572</v>
      </c>
      <c r="E14">
        <v>363987</v>
      </c>
      <c r="F14">
        <v>5.74</v>
      </c>
      <c r="G14">
        <v>5.34</v>
      </c>
      <c r="H14">
        <v>4.95</v>
      </c>
      <c r="I14">
        <v>2.883</v>
      </c>
      <c r="J14">
        <v>0.62</v>
      </c>
      <c r="K14">
        <v>0.387</v>
      </c>
    </row>
    <row r="15" spans="1:11" ht="15.75">
      <c r="A15">
        <v>1030700</v>
      </c>
      <c r="B15">
        <v>31404</v>
      </c>
      <c r="C15">
        <v>6.68</v>
      </c>
      <c r="D15">
        <v>138044</v>
      </c>
      <c r="E15">
        <v>366529</v>
      </c>
      <c r="F15">
        <v>5.63</v>
      </c>
      <c r="G15">
        <v>5.67</v>
      </c>
      <c r="H15">
        <v>5.11</v>
      </c>
      <c r="I15">
        <v>2.883</v>
      </c>
      <c r="J15">
        <v>0.61</v>
      </c>
      <c r="K15">
        <v>0.387</v>
      </c>
    </row>
    <row r="16" spans="1:11" ht="15.75">
      <c r="A16">
        <v>1030800</v>
      </c>
      <c r="B16">
        <v>31659</v>
      </c>
      <c r="C16">
        <v>6.43</v>
      </c>
      <c r="D16">
        <v>139705</v>
      </c>
      <c r="E16">
        <v>368799</v>
      </c>
      <c r="F16">
        <v>5.64</v>
      </c>
      <c r="G16">
        <v>5.65</v>
      </c>
      <c r="H16">
        <v>5.17</v>
      </c>
      <c r="I16">
        <v>2.883</v>
      </c>
      <c r="J16">
        <v>0.62</v>
      </c>
      <c r="K16">
        <v>0.386</v>
      </c>
    </row>
    <row r="17" spans="1:11" ht="15.75">
      <c r="A17">
        <v>1030900</v>
      </c>
      <c r="B17">
        <v>31845</v>
      </c>
      <c r="C17">
        <v>6.59</v>
      </c>
      <c r="D17">
        <v>139965</v>
      </c>
      <c r="E17">
        <v>368802</v>
      </c>
      <c r="F17">
        <v>5.31</v>
      </c>
      <c r="G17">
        <v>4.99</v>
      </c>
      <c r="H17">
        <v>4.77</v>
      </c>
      <c r="I17">
        <v>2.883</v>
      </c>
      <c r="J17">
        <v>0.64</v>
      </c>
      <c r="K17">
        <v>0.387</v>
      </c>
    </row>
    <row r="18" spans="1:11" ht="15.75">
      <c r="A18">
        <v>1031000</v>
      </c>
      <c r="B18">
        <v>31783</v>
      </c>
      <c r="C18">
        <v>6.93</v>
      </c>
      <c r="D18">
        <v>139487</v>
      </c>
      <c r="E18">
        <v>368276</v>
      </c>
      <c r="F18">
        <v>4.98</v>
      </c>
      <c r="G18">
        <v>4.9</v>
      </c>
      <c r="H18">
        <v>4.88</v>
      </c>
      <c r="I18">
        <v>2.883</v>
      </c>
      <c r="J18">
        <v>0.6</v>
      </c>
      <c r="K18">
        <v>0.387</v>
      </c>
    </row>
    <row r="19" spans="1:11" ht="15.75">
      <c r="A19">
        <v>1031100</v>
      </c>
      <c r="B19">
        <v>31856</v>
      </c>
      <c r="C19">
        <v>6.86</v>
      </c>
      <c r="D19">
        <v>139765</v>
      </c>
      <c r="E19">
        <v>370367</v>
      </c>
      <c r="F19">
        <v>5.22</v>
      </c>
      <c r="G19">
        <v>5.28</v>
      </c>
      <c r="H19">
        <v>4.78</v>
      </c>
      <c r="I19">
        <v>2.883</v>
      </c>
      <c r="J19">
        <v>0.63</v>
      </c>
      <c r="K19">
        <v>0.387</v>
      </c>
    </row>
    <row r="20" spans="1:11" ht="15.75">
      <c r="A20">
        <v>1031200</v>
      </c>
      <c r="B20">
        <v>32196</v>
      </c>
      <c r="C20">
        <v>6.73</v>
      </c>
      <c r="D20">
        <v>141894</v>
      </c>
      <c r="E20">
        <v>374757</v>
      </c>
      <c r="F20">
        <v>5.85</v>
      </c>
      <c r="G20">
        <v>5.91</v>
      </c>
      <c r="H20">
        <v>5.2</v>
      </c>
      <c r="I20">
        <v>2.883</v>
      </c>
      <c r="J20">
        <v>0.68</v>
      </c>
      <c r="K20">
        <v>0.387</v>
      </c>
    </row>
    <row r="21" spans="1:11" ht="15.75">
      <c r="A21">
        <v>1040100</v>
      </c>
      <c r="B21">
        <v>32570</v>
      </c>
      <c r="C21">
        <v>3.23</v>
      </c>
      <c r="D21">
        <v>143263</v>
      </c>
      <c r="E21">
        <v>378461</v>
      </c>
      <c r="F21">
        <v>5.86</v>
      </c>
      <c r="G21">
        <v>6.34</v>
      </c>
      <c r="H21">
        <v>4.59</v>
      </c>
      <c r="I21">
        <v>2.883</v>
      </c>
      <c r="J21">
        <v>0.64</v>
      </c>
      <c r="K21">
        <v>0.387</v>
      </c>
    </row>
    <row r="22" spans="1:11" ht="15.75">
      <c r="A22">
        <v>1040200</v>
      </c>
      <c r="B22">
        <v>34271</v>
      </c>
      <c r="C22">
        <v>6.04</v>
      </c>
      <c r="D22">
        <v>145643</v>
      </c>
      <c r="E22">
        <v>383991</v>
      </c>
      <c r="F22">
        <v>6.51</v>
      </c>
      <c r="G22">
        <v>6.3</v>
      </c>
      <c r="H22">
        <v>5.26</v>
      </c>
      <c r="I22">
        <v>2.883</v>
      </c>
      <c r="J22">
        <v>0.64</v>
      </c>
      <c r="K22">
        <v>0.388</v>
      </c>
    </row>
    <row r="23" spans="1:11" ht="15.75">
      <c r="A23">
        <v>1040300</v>
      </c>
      <c r="B23">
        <v>33744</v>
      </c>
      <c r="C23">
        <v>7.44</v>
      </c>
      <c r="D23">
        <v>145171</v>
      </c>
      <c r="E23">
        <v>385930</v>
      </c>
      <c r="F23">
        <v>6.57</v>
      </c>
      <c r="G23">
        <v>6.15</v>
      </c>
      <c r="H23">
        <v>5.14</v>
      </c>
      <c r="I23">
        <v>2.883</v>
      </c>
      <c r="J23">
        <v>0.63</v>
      </c>
      <c r="K23">
        <v>0.387</v>
      </c>
    </row>
    <row r="24" spans="1:11" ht="15.75">
      <c r="A24">
        <v>1040400</v>
      </c>
      <c r="B24">
        <v>33464</v>
      </c>
      <c r="C24">
        <v>6.62</v>
      </c>
      <c r="D24">
        <v>145014</v>
      </c>
      <c r="E24">
        <v>386981</v>
      </c>
      <c r="F24">
        <v>6.53</v>
      </c>
      <c r="G24">
        <v>6.45</v>
      </c>
      <c r="H24">
        <v>4.72</v>
      </c>
      <c r="I24">
        <v>2.883</v>
      </c>
      <c r="J24">
        <v>0.65</v>
      </c>
      <c r="K24">
        <v>0.387</v>
      </c>
    </row>
    <row r="25" spans="1:11" ht="15.75">
      <c r="A25">
        <v>1040500</v>
      </c>
      <c r="B25">
        <v>33306</v>
      </c>
      <c r="C25">
        <v>6.35</v>
      </c>
      <c r="D25">
        <v>145612</v>
      </c>
      <c r="E25">
        <v>389065</v>
      </c>
      <c r="F25">
        <v>6.81</v>
      </c>
      <c r="G25">
        <v>6.62</v>
      </c>
      <c r="H25">
        <v>4.59</v>
      </c>
      <c r="I25">
        <v>2.883</v>
      </c>
      <c r="J25">
        <v>0.64</v>
      </c>
      <c r="K25">
        <v>0.387</v>
      </c>
    </row>
    <row r="26" spans="1:11" ht="15.75">
      <c r="A26">
        <v>1040600</v>
      </c>
      <c r="B26">
        <v>32962</v>
      </c>
      <c r="C26">
        <v>5.64</v>
      </c>
      <c r="D26">
        <v>144885</v>
      </c>
      <c r="E26">
        <v>387740</v>
      </c>
      <c r="F26">
        <v>6.53</v>
      </c>
      <c r="G26">
        <v>6.1</v>
      </c>
      <c r="H26">
        <v>4.23</v>
      </c>
      <c r="I26">
        <v>2.883</v>
      </c>
      <c r="J26">
        <v>0.61</v>
      </c>
      <c r="K26">
        <v>0.387</v>
      </c>
    </row>
    <row r="27" spans="1:11" ht="15.75">
      <c r="A27">
        <v>1040700</v>
      </c>
      <c r="B27">
        <v>33042</v>
      </c>
      <c r="C27">
        <v>5.19</v>
      </c>
      <c r="D27">
        <v>145863</v>
      </c>
      <c r="E27">
        <v>388749</v>
      </c>
      <c r="F27">
        <v>6.06</v>
      </c>
      <c r="G27">
        <v>5.54</v>
      </c>
      <c r="H27">
        <v>4.01</v>
      </c>
      <c r="I27">
        <v>2.883</v>
      </c>
      <c r="J27">
        <v>0.62</v>
      </c>
      <c r="K27">
        <v>0.387</v>
      </c>
    </row>
    <row r="28" spans="1:11" ht="15.75">
      <c r="A28">
        <v>1040800</v>
      </c>
      <c r="B28">
        <v>33454</v>
      </c>
      <c r="C28">
        <v>5.64</v>
      </c>
      <c r="D28">
        <v>147896</v>
      </c>
      <c r="E28">
        <v>390980</v>
      </c>
      <c r="F28">
        <v>6.01</v>
      </c>
      <c r="G28">
        <v>5.9</v>
      </c>
      <c r="H28">
        <v>4.42</v>
      </c>
      <c r="I28">
        <v>2.883</v>
      </c>
      <c r="J28">
        <v>0.58</v>
      </c>
      <c r="K28">
        <v>0.367</v>
      </c>
    </row>
    <row r="29" spans="1:11" ht="15.75">
      <c r="A29">
        <v>1040900</v>
      </c>
      <c r="B29">
        <v>33679</v>
      </c>
      <c r="C29">
        <v>5.74</v>
      </c>
      <c r="D29">
        <v>149233</v>
      </c>
      <c r="E29">
        <v>392764</v>
      </c>
      <c r="F29">
        <v>6.5</v>
      </c>
      <c r="G29">
        <v>6.57</v>
      </c>
      <c r="H29">
        <v>5.03</v>
      </c>
      <c r="I29">
        <v>2.883</v>
      </c>
      <c r="J29">
        <v>0.53</v>
      </c>
      <c r="K29">
        <v>0.32</v>
      </c>
    </row>
    <row r="30" spans="1:11" ht="15.75">
      <c r="A30">
        <v>1041000</v>
      </c>
      <c r="B30">
        <v>33630</v>
      </c>
      <c r="C30">
        <v>5.79</v>
      </c>
      <c r="D30">
        <v>148906</v>
      </c>
      <c r="E30">
        <v>392518</v>
      </c>
      <c r="F30">
        <v>6.58</v>
      </c>
      <c r="G30">
        <v>6.72</v>
      </c>
      <c r="H30">
        <v>4.84</v>
      </c>
      <c r="I30">
        <v>2.857</v>
      </c>
      <c r="J30">
        <v>0.49</v>
      </c>
      <c r="K30">
        <v>0.301</v>
      </c>
    </row>
    <row r="31" spans="1:11" ht="15.75">
      <c r="A31">
        <v>1041100</v>
      </c>
      <c r="B31">
        <v>33688</v>
      </c>
      <c r="C31">
        <v>5.73</v>
      </c>
      <c r="D31">
        <v>149174</v>
      </c>
      <c r="E31">
        <v>394048</v>
      </c>
      <c r="F31">
        <v>6.39</v>
      </c>
      <c r="G31">
        <v>6.04</v>
      </c>
      <c r="H31">
        <v>4.56</v>
      </c>
      <c r="I31">
        <v>2.829</v>
      </c>
      <c r="J31">
        <v>0.45</v>
      </c>
      <c r="K31">
        <v>0.301</v>
      </c>
    </row>
    <row r="32" spans="1:11" ht="15.75">
      <c r="A32">
        <v>1041200</v>
      </c>
      <c r="B32">
        <v>34045</v>
      </c>
      <c r="C32">
        <v>5.72</v>
      </c>
      <c r="D32">
        <v>150937</v>
      </c>
      <c r="E32">
        <v>396061</v>
      </c>
      <c r="F32">
        <v>5.68</v>
      </c>
      <c r="G32">
        <v>5.98</v>
      </c>
      <c r="H32">
        <v>4.61</v>
      </c>
      <c r="I32">
        <v>2.829</v>
      </c>
      <c r="J32">
        <v>0.43</v>
      </c>
      <c r="K32">
        <v>0.275</v>
      </c>
    </row>
    <row r="33" spans="1:11" ht="15.75">
      <c r="A33">
        <v>1050100</v>
      </c>
      <c r="B33">
        <v>34733</v>
      </c>
      <c r="C33">
        <v>6.6</v>
      </c>
      <c r="D33">
        <v>153176</v>
      </c>
      <c r="E33">
        <v>399752</v>
      </c>
      <c r="F33">
        <v>5.63</v>
      </c>
      <c r="G33">
        <v>5.7</v>
      </c>
      <c r="H33">
        <v>4.43</v>
      </c>
      <c r="I33">
        <v>2.802</v>
      </c>
      <c r="J33">
        <v>0.4</v>
      </c>
      <c r="K33">
        <v>0.233</v>
      </c>
    </row>
    <row r="34" spans="1:11" ht="15.75">
      <c r="A34">
        <v>1050200</v>
      </c>
      <c r="B34">
        <v>36582</v>
      </c>
      <c r="C34">
        <v>6.69</v>
      </c>
      <c r="D34">
        <v>154540</v>
      </c>
      <c r="E34">
        <v>403859</v>
      </c>
      <c r="F34">
        <v>5.17</v>
      </c>
      <c r="G34">
        <v>5.07</v>
      </c>
      <c r="H34">
        <v>4.13</v>
      </c>
      <c r="I34">
        <v>2.76</v>
      </c>
      <c r="J34">
        <v>0.41</v>
      </c>
      <c r="K34">
        <v>0.202</v>
      </c>
    </row>
    <row r="35" spans="1:11" ht="15.75">
      <c r="A35">
        <v>1050300</v>
      </c>
      <c r="B35">
        <v>35303</v>
      </c>
      <c r="C35">
        <v>4.61</v>
      </c>
      <c r="D35">
        <v>154112</v>
      </c>
      <c r="E35">
        <v>404498</v>
      </c>
      <c r="F35">
        <v>4.81</v>
      </c>
      <c r="G35">
        <v>4.85</v>
      </c>
      <c r="H35">
        <v>4.23</v>
      </c>
      <c r="I35">
        <v>2.76</v>
      </c>
      <c r="J35">
        <v>0.39</v>
      </c>
      <c r="K35">
        <v>0.201</v>
      </c>
    </row>
    <row r="36" spans="1:11" ht="15.75">
      <c r="A36">
        <v>1050400</v>
      </c>
      <c r="B36">
        <v>35107</v>
      </c>
      <c r="C36">
        <v>4.9</v>
      </c>
      <c r="D36">
        <v>154152</v>
      </c>
      <c r="E36">
        <v>404971</v>
      </c>
      <c r="F36">
        <v>4.65</v>
      </c>
      <c r="G36">
        <v>4.72</v>
      </c>
      <c r="H36">
        <v>3.7</v>
      </c>
      <c r="I36">
        <v>2.714</v>
      </c>
      <c r="J36">
        <v>0.36</v>
      </c>
      <c r="K36">
        <v>0.201</v>
      </c>
    </row>
    <row r="37" spans="1:11" ht="15.75">
      <c r="A37">
        <v>1050500</v>
      </c>
      <c r="B37">
        <v>35125</v>
      </c>
      <c r="C37">
        <v>5.43</v>
      </c>
      <c r="D37">
        <v>154790</v>
      </c>
      <c r="E37">
        <v>405184</v>
      </c>
      <c r="F37">
        <v>4.14</v>
      </c>
      <c r="G37">
        <v>4.09</v>
      </c>
      <c r="H37">
        <v>4.02</v>
      </c>
      <c r="I37">
        <v>2.686</v>
      </c>
      <c r="J37">
        <v>0.38</v>
      </c>
      <c r="K37">
        <v>0.201</v>
      </c>
    </row>
    <row r="38" spans="1:11" ht="15.75">
      <c r="A38">
        <v>1050600</v>
      </c>
      <c r="B38">
        <v>35120</v>
      </c>
      <c r="C38">
        <v>6.5</v>
      </c>
      <c r="D38">
        <v>153917</v>
      </c>
      <c r="E38">
        <v>404865</v>
      </c>
      <c r="F38">
        <v>4.42</v>
      </c>
      <c r="G38">
        <v>4.81</v>
      </c>
      <c r="H38">
        <v>4.65</v>
      </c>
      <c r="I38">
        <v>2.686</v>
      </c>
      <c r="J38">
        <v>0.4</v>
      </c>
      <c r="K38">
        <v>0.201</v>
      </c>
    </row>
    <row r="39" spans="1:11" ht="15.75">
      <c r="A39">
        <v>1050700</v>
      </c>
      <c r="B39">
        <v>35195</v>
      </c>
      <c r="C39">
        <v>6.46</v>
      </c>
      <c r="D39">
        <v>154966</v>
      </c>
      <c r="E39">
        <v>407037</v>
      </c>
      <c r="F39">
        <v>4.7</v>
      </c>
      <c r="G39">
        <v>4.86</v>
      </c>
      <c r="H39">
        <v>4.17</v>
      </c>
      <c r="I39">
        <v>2.681</v>
      </c>
      <c r="J39">
        <v>0.35</v>
      </c>
      <c r="K39">
        <v>0.178</v>
      </c>
    </row>
    <row r="40" spans="1:11" ht="15.75">
      <c r="A40">
        <v>1050800</v>
      </c>
      <c r="B40">
        <v>35426</v>
      </c>
      <c r="C40">
        <v>5.86</v>
      </c>
      <c r="D40">
        <v>157479</v>
      </c>
      <c r="E40">
        <v>408628</v>
      </c>
      <c r="F40">
        <v>4.51</v>
      </c>
      <c r="G40">
        <v>4.39</v>
      </c>
      <c r="H40">
        <v>4.45</v>
      </c>
      <c r="I40">
        <v>2.639</v>
      </c>
      <c r="J40">
        <v>0.34</v>
      </c>
      <c r="K40">
        <v>0.178</v>
      </c>
    </row>
    <row r="41" spans="1:11" ht="15.75">
      <c r="A41">
        <v>1050900</v>
      </c>
      <c r="B41">
        <v>35737</v>
      </c>
      <c r="C41">
        <v>6.06</v>
      </c>
      <c r="D41">
        <v>158727</v>
      </c>
      <c r="E41">
        <v>408681</v>
      </c>
      <c r="F41">
        <v>4.05</v>
      </c>
      <c r="G41">
        <v>4.06</v>
      </c>
      <c r="H41">
        <v>3.82</v>
      </c>
      <c r="I41">
        <v>2.639</v>
      </c>
      <c r="J41">
        <v>0.35</v>
      </c>
      <c r="K41">
        <v>0.184</v>
      </c>
    </row>
    <row r="42" spans="1:11" ht="15.75">
      <c r="A42">
        <v>1051000</v>
      </c>
      <c r="B42">
        <v>35561</v>
      </c>
      <c r="C42">
        <v>5.7</v>
      </c>
      <c r="D42">
        <v>158354</v>
      </c>
      <c r="E42">
        <v>408147</v>
      </c>
      <c r="F42">
        <v>3.98</v>
      </c>
      <c r="G42">
        <v>3.87</v>
      </c>
      <c r="H42">
        <v>3.97</v>
      </c>
      <c r="I42">
        <v>2.631</v>
      </c>
      <c r="J42">
        <v>0.37</v>
      </c>
      <c r="K42">
        <v>0.178</v>
      </c>
    </row>
    <row r="43" spans="1:11" ht="15.75">
      <c r="A43">
        <v>1051100</v>
      </c>
      <c r="B43">
        <v>35710</v>
      </c>
      <c r="C43">
        <v>5.96</v>
      </c>
      <c r="D43">
        <v>158957</v>
      </c>
      <c r="E43">
        <v>409654</v>
      </c>
      <c r="F43">
        <v>3.96</v>
      </c>
      <c r="G43">
        <v>3.78</v>
      </c>
      <c r="H43">
        <v>4.06</v>
      </c>
      <c r="I43">
        <v>2.631</v>
      </c>
      <c r="J43">
        <v>0.39</v>
      </c>
      <c r="K43">
        <v>0.183</v>
      </c>
    </row>
    <row r="44" spans="1:11" ht="15.75">
      <c r="A44">
        <v>1051200</v>
      </c>
      <c r="B44">
        <v>36059</v>
      </c>
      <c r="C44">
        <v>5.87</v>
      </c>
      <c r="D44">
        <v>160011</v>
      </c>
      <c r="E44">
        <v>412352</v>
      </c>
      <c r="F44">
        <v>4.11</v>
      </c>
      <c r="G44">
        <v>3.46</v>
      </c>
      <c r="H44">
        <v>3.89</v>
      </c>
      <c r="I44">
        <v>2.631</v>
      </c>
      <c r="J44">
        <v>0.56</v>
      </c>
      <c r="K44">
        <v>0.174</v>
      </c>
    </row>
    <row r="45" spans="1:11" ht="15.75">
      <c r="A45">
        <v>1060100</v>
      </c>
      <c r="B45">
        <v>37511</v>
      </c>
      <c r="C45">
        <v>7.9</v>
      </c>
      <c r="D45">
        <v>162441</v>
      </c>
      <c r="E45">
        <v>414630</v>
      </c>
      <c r="F45">
        <v>3.72</v>
      </c>
      <c r="G45">
        <v>2.83</v>
      </c>
      <c r="H45">
        <v>4.4</v>
      </c>
      <c r="I45">
        <v>2.631</v>
      </c>
      <c r="J45">
        <v>0.47</v>
      </c>
      <c r="K45">
        <v>0.173</v>
      </c>
    </row>
    <row r="46" spans="1:11" ht="15.75">
      <c r="A46">
        <v>1060200</v>
      </c>
      <c r="B46">
        <v>37907</v>
      </c>
      <c r="C46">
        <v>3.62</v>
      </c>
      <c r="D46">
        <v>162382</v>
      </c>
      <c r="E46">
        <v>418230</v>
      </c>
      <c r="F46">
        <v>3.56</v>
      </c>
      <c r="G46">
        <v>3.34</v>
      </c>
      <c r="H46">
        <v>4.34</v>
      </c>
      <c r="I46">
        <v>2.631</v>
      </c>
      <c r="J46">
        <v>0.44</v>
      </c>
      <c r="K46">
        <v>0.177</v>
      </c>
    </row>
    <row r="47" spans="1:11" ht="15.75">
      <c r="A47">
        <v>1060300</v>
      </c>
      <c r="B47">
        <v>36938</v>
      </c>
      <c r="C47">
        <v>4.59</v>
      </c>
      <c r="D47">
        <v>161150</v>
      </c>
      <c r="E47">
        <v>419212</v>
      </c>
      <c r="F47">
        <v>3.64</v>
      </c>
      <c r="G47">
        <v>3.33</v>
      </c>
      <c r="H47">
        <v>4.38</v>
      </c>
      <c r="I47">
        <v>2.631</v>
      </c>
      <c r="J47">
        <v>0.48</v>
      </c>
      <c r="K47">
        <v>0.176</v>
      </c>
    </row>
    <row r="48" spans="1:11" ht="15.75">
      <c r="A48">
        <v>1060400</v>
      </c>
      <c r="B48">
        <v>36911</v>
      </c>
      <c r="C48">
        <v>5.09</v>
      </c>
      <c r="D48">
        <v>160641</v>
      </c>
      <c r="E48">
        <v>419672</v>
      </c>
      <c r="F48">
        <v>3.63</v>
      </c>
      <c r="G48">
        <v>3.18</v>
      </c>
      <c r="H48">
        <v>5.06</v>
      </c>
      <c r="I48">
        <v>2.63</v>
      </c>
      <c r="J48">
        <v>0.45</v>
      </c>
      <c r="K48">
        <v>0.175</v>
      </c>
    </row>
    <row r="49" spans="1:11" ht="15.75">
      <c r="A49">
        <v>1060500</v>
      </c>
      <c r="B49">
        <v>36849</v>
      </c>
      <c r="C49">
        <v>4.87</v>
      </c>
      <c r="D49">
        <v>160888</v>
      </c>
      <c r="E49">
        <v>421673</v>
      </c>
      <c r="F49">
        <v>4.07</v>
      </c>
      <c r="G49">
        <v>3.46</v>
      </c>
      <c r="H49">
        <v>5.07</v>
      </c>
      <c r="I49">
        <v>2.63</v>
      </c>
      <c r="J49">
        <v>0.39</v>
      </c>
      <c r="K49">
        <v>0.172</v>
      </c>
    </row>
    <row r="50" spans="1:11" ht="15.75">
      <c r="A50">
        <v>1060600</v>
      </c>
      <c r="B50">
        <v>36603</v>
      </c>
      <c r="C50">
        <v>4.2</v>
      </c>
      <c r="D50">
        <v>160741</v>
      </c>
      <c r="E50">
        <v>419869</v>
      </c>
      <c r="F50">
        <v>3.71</v>
      </c>
      <c r="G50">
        <v>3.41</v>
      </c>
      <c r="H50">
        <v>4.76</v>
      </c>
      <c r="I50">
        <v>2.63</v>
      </c>
      <c r="J50">
        <v>0.42</v>
      </c>
      <c r="K50">
        <v>0.183</v>
      </c>
    </row>
    <row r="51" spans="1:11" ht="15.75">
      <c r="A51">
        <v>1060700</v>
      </c>
      <c r="B51">
        <v>37018</v>
      </c>
      <c r="C51">
        <v>5.14</v>
      </c>
      <c r="D51">
        <v>162655</v>
      </c>
      <c r="E51">
        <v>421707</v>
      </c>
      <c r="F51">
        <v>3.6</v>
      </c>
      <c r="G51">
        <v>2.86</v>
      </c>
      <c r="H51">
        <v>4.74</v>
      </c>
      <c r="I51">
        <v>2.631</v>
      </c>
      <c r="J51">
        <v>0.44</v>
      </c>
      <c r="K51">
        <v>0.184</v>
      </c>
    </row>
    <row r="52" spans="1:11" ht="15.75">
      <c r="A52">
        <v>1060800</v>
      </c>
      <c r="B52">
        <v>37267</v>
      </c>
      <c r="C52">
        <v>5.15</v>
      </c>
      <c r="D52">
        <v>165523</v>
      </c>
      <c r="E52">
        <v>423936</v>
      </c>
      <c r="F52">
        <v>3.75</v>
      </c>
      <c r="G52">
        <v>3.41</v>
      </c>
      <c r="H52">
        <v>4.71</v>
      </c>
      <c r="I52">
        <v>2.631</v>
      </c>
      <c r="J52">
        <v>0.41</v>
      </c>
      <c r="K52">
        <v>0.18</v>
      </c>
    </row>
    <row r="53" spans="1:11" ht="15.75">
      <c r="A53">
        <v>1060900</v>
      </c>
      <c r="B53">
        <v>37443</v>
      </c>
      <c r="C53">
        <v>4.73</v>
      </c>
      <c r="D53">
        <v>165890</v>
      </c>
      <c r="E53">
        <v>424219</v>
      </c>
      <c r="F53">
        <v>3.8</v>
      </c>
      <c r="G53">
        <v>3.39</v>
      </c>
      <c r="H53">
        <v>5.06</v>
      </c>
      <c r="I53">
        <v>2.631</v>
      </c>
      <c r="J53">
        <v>0.42</v>
      </c>
      <c r="K53">
        <v>0.184</v>
      </c>
    </row>
    <row r="54" spans="1:11" ht="15.75">
      <c r="A54">
        <v>1061000</v>
      </c>
      <c r="B54">
        <v>37420</v>
      </c>
      <c r="C54">
        <v>5.17</v>
      </c>
      <c r="D54">
        <v>165647</v>
      </c>
      <c r="E54">
        <v>423847</v>
      </c>
      <c r="F54">
        <v>3.85</v>
      </c>
      <c r="G54">
        <v>3.46</v>
      </c>
      <c r="H54">
        <v>4.9</v>
      </c>
      <c r="I54">
        <v>2.632</v>
      </c>
      <c r="J54">
        <v>0.46</v>
      </c>
      <c r="K54">
        <v>0.181</v>
      </c>
    </row>
    <row r="55" spans="1:11" ht="15.75">
      <c r="A55">
        <v>1061100</v>
      </c>
      <c r="B55">
        <v>37436</v>
      </c>
      <c r="C55">
        <v>4.79</v>
      </c>
      <c r="D55">
        <v>165944</v>
      </c>
      <c r="E55">
        <v>426309</v>
      </c>
      <c r="F55">
        <v>4.07</v>
      </c>
      <c r="G55">
        <v>3.74</v>
      </c>
      <c r="H55">
        <v>5.24</v>
      </c>
      <c r="I55">
        <v>2.632</v>
      </c>
      <c r="J55">
        <v>0.42</v>
      </c>
      <c r="K55">
        <v>0.177</v>
      </c>
    </row>
    <row r="56" spans="1:11" ht="15.75">
      <c r="A56">
        <v>1061200</v>
      </c>
      <c r="B56">
        <v>37805</v>
      </c>
      <c r="C56">
        <v>4.8</v>
      </c>
      <c r="D56">
        <v>166457</v>
      </c>
      <c r="E56">
        <v>427190</v>
      </c>
      <c r="F56">
        <v>3.6</v>
      </c>
      <c r="G56">
        <v>3.38</v>
      </c>
      <c r="H56">
        <v>4.82</v>
      </c>
      <c r="I56">
        <v>2.632</v>
      </c>
      <c r="J56">
        <v>0.43</v>
      </c>
      <c r="K56">
        <v>0.179</v>
      </c>
    </row>
    <row r="57" spans="1:11" ht="15.75">
      <c r="A57">
        <v>1070100</v>
      </c>
      <c r="B57">
        <v>38061</v>
      </c>
      <c r="C57">
        <v>1.49</v>
      </c>
      <c r="D57">
        <v>167487</v>
      </c>
      <c r="E57">
        <v>428810</v>
      </c>
      <c r="F57">
        <v>3.42</v>
      </c>
      <c r="G57">
        <v>3.98</v>
      </c>
      <c r="H57">
        <v>4.39</v>
      </c>
      <c r="I57">
        <v>2.631</v>
      </c>
      <c r="J57">
        <v>0.44</v>
      </c>
      <c r="K57">
        <v>0.18</v>
      </c>
    </row>
    <row r="58" spans="1:11" ht="15.75">
      <c r="A58">
        <v>1070200</v>
      </c>
      <c r="B58">
        <v>39993</v>
      </c>
      <c r="C58">
        <v>5.45</v>
      </c>
      <c r="D58">
        <v>170755</v>
      </c>
      <c r="E58">
        <v>434028</v>
      </c>
      <c r="F58">
        <v>3.78</v>
      </c>
      <c r="G58">
        <v>3.34</v>
      </c>
      <c r="H58">
        <v>4.54</v>
      </c>
      <c r="I58">
        <v>2.631</v>
      </c>
      <c r="J58">
        <v>0.46</v>
      </c>
      <c r="K58">
        <v>0.181</v>
      </c>
    </row>
    <row r="59" spans="1:11" ht="15.75">
      <c r="A59">
        <v>1070300</v>
      </c>
      <c r="B59">
        <v>39268</v>
      </c>
      <c r="C59">
        <v>6.24</v>
      </c>
      <c r="D59">
        <v>169947</v>
      </c>
      <c r="E59">
        <v>434306</v>
      </c>
      <c r="F59">
        <v>3.6</v>
      </c>
      <c r="G59">
        <v>3.31</v>
      </c>
      <c r="H59">
        <v>4.98</v>
      </c>
      <c r="I59">
        <v>2.631</v>
      </c>
      <c r="J59">
        <v>0.43</v>
      </c>
      <c r="K59">
        <v>0.18</v>
      </c>
    </row>
    <row r="60" spans="1:11" ht="15.75">
      <c r="A60">
        <v>1070400</v>
      </c>
      <c r="B60">
        <v>38997</v>
      </c>
      <c r="C60">
        <v>5.6</v>
      </c>
      <c r="D60">
        <v>169638</v>
      </c>
      <c r="E60">
        <v>434752</v>
      </c>
      <c r="F60">
        <v>3.59</v>
      </c>
      <c r="G60">
        <v>3.35</v>
      </c>
      <c r="H60">
        <v>5.03</v>
      </c>
      <c r="I60">
        <v>2.631</v>
      </c>
      <c r="J60">
        <v>0.43</v>
      </c>
      <c r="K60">
        <v>0.184</v>
      </c>
    </row>
    <row r="61" spans="1:11" ht="15.75">
      <c r="A61">
        <v>1070500</v>
      </c>
      <c r="B61">
        <v>39144</v>
      </c>
      <c r="C61">
        <v>6.17</v>
      </c>
      <c r="D61">
        <v>171100</v>
      </c>
      <c r="E61">
        <v>437387</v>
      </c>
      <c r="F61">
        <v>3.73</v>
      </c>
      <c r="G61">
        <v>3.97</v>
      </c>
      <c r="H61">
        <v>5.71</v>
      </c>
      <c r="I61">
        <v>2.631</v>
      </c>
      <c r="J61">
        <v>0.41</v>
      </c>
      <c r="K61">
        <v>0.186</v>
      </c>
    </row>
    <row r="62" spans="1:11" ht="15.75">
      <c r="A62">
        <v>1070600</v>
      </c>
      <c r="B62">
        <v>39256</v>
      </c>
      <c r="C62">
        <v>7.16</v>
      </c>
      <c r="D62">
        <v>170226</v>
      </c>
      <c r="E62">
        <v>437069</v>
      </c>
      <c r="F62">
        <v>4.1</v>
      </c>
      <c r="G62">
        <v>3.81</v>
      </c>
      <c r="H62">
        <v>6.04</v>
      </c>
      <c r="I62">
        <v>2.631</v>
      </c>
      <c r="J62">
        <v>0.47</v>
      </c>
      <c r="K62">
        <v>0.192</v>
      </c>
    </row>
    <row r="63" spans="1:11" ht="15.75">
      <c r="A63">
        <v>1070700</v>
      </c>
      <c r="B63">
        <v>39393</v>
      </c>
      <c r="C63">
        <v>6.35</v>
      </c>
      <c r="D63">
        <v>172016</v>
      </c>
      <c r="E63">
        <v>437234</v>
      </c>
      <c r="F63">
        <v>3.68</v>
      </c>
      <c r="G63">
        <v>3.91</v>
      </c>
      <c r="H63">
        <v>5.68</v>
      </c>
      <c r="I63">
        <v>2.635</v>
      </c>
      <c r="J63">
        <v>0.47</v>
      </c>
      <c r="K63">
        <v>0.188</v>
      </c>
    </row>
    <row r="64" spans="1:11" ht="15.75">
      <c r="A64">
        <v>1070800</v>
      </c>
      <c r="B64">
        <v>39394</v>
      </c>
      <c r="C64">
        <v>5.65</v>
      </c>
      <c r="D64">
        <v>174149</v>
      </c>
      <c r="E64">
        <v>438438</v>
      </c>
      <c r="F64">
        <v>3.42</v>
      </c>
      <c r="G64">
        <v>3.24</v>
      </c>
      <c r="H64">
        <v>5.49</v>
      </c>
      <c r="I64">
        <v>2.635</v>
      </c>
      <c r="J64">
        <v>0.52</v>
      </c>
      <c r="K64">
        <v>0.178</v>
      </c>
    </row>
    <row r="65" spans="1:11" ht="15.75">
      <c r="A65">
        <v>1070900</v>
      </c>
      <c r="B65">
        <v>39619</v>
      </c>
      <c r="C65">
        <v>5.76</v>
      </c>
      <c r="D65">
        <v>174549</v>
      </c>
      <c r="E65">
        <v>438374</v>
      </c>
      <c r="F65">
        <v>3.34</v>
      </c>
      <c r="G65">
        <v>3.32</v>
      </c>
      <c r="H65">
        <v>5.61</v>
      </c>
      <c r="I65">
        <v>2.635</v>
      </c>
      <c r="J65">
        <v>0.52</v>
      </c>
      <c r="K65">
        <v>0.178</v>
      </c>
    </row>
    <row r="66" spans="1:11" ht="15.75">
      <c r="A66">
        <v>1071000</v>
      </c>
      <c r="B66">
        <v>39481</v>
      </c>
      <c r="C66">
        <v>5.45</v>
      </c>
      <c r="D66">
        <v>174445</v>
      </c>
      <c r="E66">
        <v>438210</v>
      </c>
      <c r="F66">
        <v>3.39</v>
      </c>
      <c r="G66">
        <v>3.06</v>
      </c>
      <c r="H66">
        <v>4.97</v>
      </c>
      <c r="I66">
        <v>2.631</v>
      </c>
      <c r="J66">
        <v>0.51</v>
      </c>
      <c r="K66">
        <v>0.183</v>
      </c>
    </row>
    <row r="67" spans="1:11" ht="15.75">
      <c r="A67">
        <v>1071100</v>
      </c>
      <c r="B67">
        <v>39531</v>
      </c>
      <c r="C67">
        <v>5.54</v>
      </c>
      <c r="D67">
        <v>174390</v>
      </c>
      <c r="E67">
        <v>439487</v>
      </c>
      <c r="F67">
        <v>3.09</v>
      </c>
      <c r="G67">
        <v>3.23</v>
      </c>
      <c r="H67">
        <v>5.21</v>
      </c>
      <c r="I67">
        <v>2.631</v>
      </c>
      <c r="J67">
        <v>0.55</v>
      </c>
      <c r="K67">
        <v>0.179</v>
      </c>
    </row>
    <row r="68" spans="1:11" ht="15.75">
      <c r="A68">
        <v>1071200</v>
      </c>
      <c r="B68">
        <v>40045</v>
      </c>
      <c r="C68">
        <v>5.86</v>
      </c>
      <c r="D68">
        <v>175928</v>
      </c>
      <c r="E68">
        <v>440316</v>
      </c>
      <c r="F68">
        <v>3.07</v>
      </c>
      <c r="G68">
        <v>2.62</v>
      </c>
      <c r="H68">
        <v>5.39</v>
      </c>
      <c r="I68">
        <v>2.631</v>
      </c>
      <c r="J68">
        <v>0.62</v>
      </c>
      <c r="K68">
        <v>0.183</v>
      </c>
    </row>
    <row r="69" spans="1:11" ht="15.75">
      <c r="A69">
        <v>1080100</v>
      </c>
      <c r="B69">
        <v>40769</v>
      </c>
      <c r="C69">
        <v>7.03</v>
      </c>
      <c r="D69">
        <v>178458</v>
      </c>
      <c r="E69">
        <v>442258</v>
      </c>
      <c r="F69">
        <v>3.14</v>
      </c>
      <c r="G69">
        <v>2.57</v>
      </c>
      <c r="H69">
        <v>5.92</v>
      </c>
      <c r="I69">
        <v>2.632</v>
      </c>
      <c r="J69">
        <v>0.57</v>
      </c>
      <c r="K69">
        <v>0.179</v>
      </c>
    </row>
    <row r="70" spans="1:11" ht="15.75">
      <c r="A70">
        <v>1080200</v>
      </c>
      <c r="B70">
        <v>42578</v>
      </c>
      <c r="C70">
        <v>6.41</v>
      </c>
      <c r="D70">
        <v>180950</v>
      </c>
      <c r="E70">
        <v>446683</v>
      </c>
      <c r="F70">
        <v>2.92</v>
      </c>
      <c r="G70">
        <v>3</v>
      </c>
      <c r="H70">
        <v>5.48</v>
      </c>
      <c r="I70">
        <v>2.632</v>
      </c>
      <c r="J70">
        <v>0.55</v>
      </c>
      <c r="K70">
        <v>0.18</v>
      </c>
    </row>
    <row r="71" spans="1:11" ht="15.75">
      <c r="A71">
        <v>1080300</v>
      </c>
      <c r="B71">
        <v>41462</v>
      </c>
      <c r="C71">
        <v>5.56</v>
      </c>
      <c r="D71">
        <v>181621</v>
      </c>
      <c r="E71">
        <v>447760</v>
      </c>
      <c r="F71">
        <v>3.1</v>
      </c>
      <c r="G71">
        <v>3.24</v>
      </c>
      <c r="H71">
        <v>5</v>
      </c>
      <c r="I71">
        <v>2.632</v>
      </c>
      <c r="J71">
        <v>0.52</v>
      </c>
      <c r="K71">
        <v>0.178</v>
      </c>
    </row>
    <row r="72" spans="1:11" ht="15.75">
      <c r="A72">
        <v>1080400</v>
      </c>
      <c r="B72">
        <v>41484</v>
      </c>
      <c r="C72">
        <v>6.34</v>
      </c>
      <c r="D72">
        <v>182616</v>
      </c>
      <c r="E72">
        <v>450874</v>
      </c>
      <c r="F72">
        <v>3.71</v>
      </c>
      <c r="G72">
        <v>3.51</v>
      </c>
      <c r="H72">
        <v>4.97</v>
      </c>
      <c r="I72">
        <v>2.631</v>
      </c>
      <c r="J72">
        <v>0.49</v>
      </c>
      <c r="K72">
        <v>0.189</v>
      </c>
    </row>
    <row r="73" spans="1:11" ht="15.75">
      <c r="A73">
        <v>1080500</v>
      </c>
      <c r="B73">
        <v>41689</v>
      </c>
      <c r="C73">
        <v>6.46</v>
      </c>
      <c r="D73">
        <v>183473</v>
      </c>
      <c r="E73">
        <v>452276</v>
      </c>
      <c r="F73">
        <v>3.4</v>
      </c>
      <c r="G73">
        <v>3.15</v>
      </c>
      <c r="H73">
        <v>4.38</v>
      </c>
      <c r="I73">
        <v>2.631</v>
      </c>
      <c r="J73">
        <v>0.49</v>
      </c>
      <c r="K73">
        <v>0.188</v>
      </c>
    </row>
    <row r="74" spans="1:11" ht="15.75">
      <c r="A74">
        <v>1080600</v>
      </c>
      <c r="B74">
        <v>41736</v>
      </c>
      <c r="C74">
        <v>6.27</v>
      </c>
      <c r="D74">
        <v>182744</v>
      </c>
      <c r="E74">
        <v>450382</v>
      </c>
      <c r="F74">
        <v>3.05</v>
      </c>
      <c r="G74">
        <v>3.23</v>
      </c>
      <c r="H74">
        <v>4.04</v>
      </c>
      <c r="I74">
        <v>2.631</v>
      </c>
      <c r="J74">
        <v>0.62</v>
      </c>
      <c r="K74">
        <v>0.202</v>
      </c>
    </row>
    <row r="75" spans="1:11" ht="15.75">
      <c r="A75">
        <v>1080700</v>
      </c>
      <c r="B75">
        <v>41627</v>
      </c>
      <c r="C75">
        <v>5.64</v>
      </c>
      <c r="D75">
        <v>184632</v>
      </c>
      <c r="E75">
        <v>452028</v>
      </c>
      <c r="F75">
        <v>3.38</v>
      </c>
      <c r="G75">
        <v>2.97</v>
      </c>
      <c r="H75">
        <v>4.26</v>
      </c>
      <c r="I75">
        <v>2.636</v>
      </c>
      <c r="J75">
        <v>0.56</v>
      </c>
      <c r="K75">
        <v>0.185</v>
      </c>
    </row>
    <row r="76" spans="1:11" ht="15.75">
      <c r="A76">
        <v>1080800</v>
      </c>
      <c r="B76">
        <v>41917</v>
      </c>
      <c r="C76">
        <v>6.36</v>
      </c>
      <c r="D76">
        <v>187268</v>
      </c>
      <c r="E76">
        <v>453135</v>
      </c>
      <c r="F76">
        <v>3.35</v>
      </c>
      <c r="G76">
        <v>3.18</v>
      </c>
      <c r="H76">
        <v>3.95</v>
      </c>
      <c r="I76">
        <v>2.636</v>
      </c>
      <c r="J76">
        <v>0.57</v>
      </c>
      <c r="K76">
        <v>0.18</v>
      </c>
    </row>
    <row r="77" spans="1:11" ht="15.75">
      <c r="A77">
        <v>1080900</v>
      </c>
      <c r="B77">
        <v>42122</v>
      </c>
      <c r="C77">
        <v>6.27</v>
      </c>
      <c r="D77">
        <v>187446</v>
      </c>
      <c r="E77">
        <v>453277</v>
      </c>
      <c r="F77">
        <v>3.4</v>
      </c>
      <c r="G77">
        <v>3.32</v>
      </c>
      <c r="H77">
        <v>4.21</v>
      </c>
      <c r="I77">
        <v>2.636</v>
      </c>
      <c r="J77">
        <v>0.57</v>
      </c>
      <c r="K77">
        <v>0.177</v>
      </c>
    </row>
    <row r="78" spans="1:11" ht="15.75">
      <c r="A78">
        <v>1081000</v>
      </c>
      <c r="B78">
        <v>42075</v>
      </c>
      <c r="C78">
        <v>6.52</v>
      </c>
      <c r="D78">
        <v>186632</v>
      </c>
      <c r="E78">
        <v>454835</v>
      </c>
      <c r="F78">
        <v>3.79</v>
      </c>
      <c r="G78">
        <v>4.16</v>
      </c>
      <c r="H78">
        <v>4.89</v>
      </c>
      <c r="I78">
        <v>2.631</v>
      </c>
      <c r="J78">
        <v>0.57</v>
      </c>
      <c r="K78">
        <v>0.177</v>
      </c>
    </row>
    <row r="79" spans="1:11" ht="15.75">
      <c r="A79">
        <v>1081100</v>
      </c>
      <c r="B79">
        <v>42181</v>
      </c>
      <c r="C79">
        <v>6.67</v>
      </c>
      <c r="D79">
        <v>187404</v>
      </c>
      <c r="E79">
        <v>457668</v>
      </c>
      <c r="F79">
        <v>4.14</v>
      </c>
      <c r="G79">
        <v>4.03</v>
      </c>
      <c r="H79">
        <v>4.51</v>
      </c>
      <c r="I79">
        <v>2.631</v>
      </c>
      <c r="J79">
        <v>0.54</v>
      </c>
      <c r="K79">
        <v>0.176</v>
      </c>
    </row>
    <row r="80" spans="1:11" ht="15.75">
      <c r="A80">
        <v>1081200</v>
      </c>
      <c r="B80">
        <v>42878</v>
      </c>
      <c r="C80">
        <v>7.03</v>
      </c>
      <c r="D80">
        <v>189014</v>
      </c>
      <c r="E80">
        <v>458473</v>
      </c>
      <c r="F80">
        <v>4.12</v>
      </c>
      <c r="G80">
        <v>4.38</v>
      </c>
      <c r="H80">
        <v>4.96</v>
      </c>
      <c r="I80">
        <v>2.631</v>
      </c>
      <c r="J80">
        <v>0.57</v>
      </c>
      <c r="K80">
        <v>0.177</v>
      </c>
    </row>
    <row r="81" spans="1:11" ht="15.75">
      <c r="A81">
        <v>1090100</v>
      </c>
      <c r="B81">
        <v>44591</v>
      </c>
      <c r="C81">
        <v>9.29</v>
      </c>
      <c r="D81">
        <v>192034</v>
      </c>
      <c r="E81">
        <v>462595</v>
      </c>
      <c r="F81">
        <v>4.6</v>
      </c>
      <c r="G81">
        <v>4.71</v>
      </c>
      <c r="H81">
        <v>4.9</v>
      </c>
      <c r="I81">
        <v>2.631</v>
      </c>
      <c r="J81">
        <v>0.54</v>
      </c>
      <c r="K81">
        <v>0.18</v>
      </c>
    </row>
    <row r="82" spans="1:11" ht="15.75">
      <c r="A82">
        <v>1090200</v>
      </c>
      <c r="B82">
        <v>44659</v>
      </c>
      <c r="C82">
        <v>4.9</v>
      </c>
      <c r="D82">
        <v>193608</v>
      </c>
      <c r="E82">
        <v>466110</v>
      </c>
      <c r="F82">
        <v>4.35</v>
      </c>
      <c r="G82">
        <v>4.79</v>
      </c>
      <c r="H82">
        <v>5.47</v>
      </c>
      <c r="I82">
        <v>2.631</v>
      </c>
      <c r="J82">
        <v>0.56</v>
      </c>
      <c r="K82">
        <v>0.178</v>
      </c>
    </row>
    <row r="83" spans="1:11" ht="15.75">
      <c r="A83">
        <v>1090300</v>
      </c>
      <c r="B83">
        <v>44947</v>
      </c>
      <c r="C83">
        <v>8.33</v>
      </c>
      <c r="D83">
        <v>194377</v>
      </c>
      <c r="E83">
        <v>467536</v>
      </c>
      <c r="F83">
        <v>4.42</v>
      </c>
      <c r="G83">
        <v>4.7</v>
      </c>
      <c r="H83">
        <v>5.57</v>
      </c>
      <c r="I83">
        <v>2.631</v>
      </c>
      <c r="J83">
        <v>0.51</v>
      </c>
      <c r="K83">
        <v>0.144</v>
      </c>
    </row>
    <row r="84" spans="1:11" ht="15.75">
      <c r="A84">
        <v>1090400</v>
      </c>
      <c r="B84">
        <v>44397</v>
      </c>
      <c r="C84">
        <v>6.96</v>
      </c>
      <c r="D84">
        <v>196305</v>
      </c>
      <c r="E84">
        <v>469869</v>
      </c>
      <c r="F84">
        <v>4.21</v>
      </c>
      <c r="G84">
        <v>4.11</v>
      </c>
      <c r="H84">
        <v>5.52</v>
      </c>
      <c r="I84">
        <v>2.577</v>
      </c>
      <c r="J84">
        <v>0.48</v>
      </c>
      <c r="K84">
        <v>0.079</v>
      </c>
    </row>
    <row r="85" spans="1:11" ht="15.75">
      <c r="A85">
        <v>1090500</v>
      </c>
      <c r="B85">
        <v>44503</v>
      </c>
      <c r="C85">
        <v>6.7</v>
      </c>
      <c r="D85">
        <v>197799</v>
      </c>
      <c r="E85">
        <v>471164</v>
      </c>
      <c r="F85">
        <v>4.18</v>
      </c>
      <c r="G85">
        <v>4.53</v>
      </c>
      <c r="H85">
        <v>5.72</v>
      </c>
      <c r="I85">
        <v>2.477</v>
      </c>
      <c r="J85">
        <v>0.37</v>
      </c>
      <c r="K85">
        <v>0.079</v>
      </c>
    </row>
    <row r="86" spans="1:11" ht="15.75">
      <c r="A86">
        <v>1090600</v>
      </c>
      <c r="B86">
        <v>45084</v>
      </c>
      <c r="C86">
        <v>7.97</v>
      </c>
      <c r="D86">
        <v>200827</v>
      </c>
      <c r="E86">
        <v>474773</v>
      </c>
      <c r="F86">
        <v>5.42</v>
      </c>
      <c r="G86">
        <v>4.74</v>
      </c>
      <c r="H86">
        <v>6.98</v>
      </c>
      <c r="I86">
        <v>2.477</v>
      </c>
      <c r="J86">
        <v>0.36</v>
      </c>
      <c r="K86">
        <v>0.082</v>
      </c>
    </row>
    <row r="87" spans="1:11" ht="15.75">
      <c r="A87">
        <v>1090700</v>
      </c>
      <c r="B87">
        <v>45065</v>
      </c>
      <c r="C87">
        <v>8.21</v>
      </c>
      <c r="D87">
        <v>203647</v>
      </c>
      <c r="E87">
        <v>478654</v>
      </c>
      <c r="F87">
        <v>5.89</v>
      </c>
      <c r="G87">
        <v>6.17</v>
      </c>
      <c r="H87">
        <v>7.19</v>
      </c>
      <c r="I87">
        <v>2.441</v>
      </c>
      <c r="J87">
        <v>0.35</v>
      </c>
      <c r="K87">
        <v>0.083</v>
      </c>
    </row>
    <row r="88" spans="1:11" ht="15.75">
      <c r="A88">
        <v>1090800</v>
      </c>
      <c r="B88">
        <v>45688</v>
      </c>
      <c r="C88">
        <v>8.94</v>
      </c>
      <c r="D88">
        <v>207795</v>
      </c>
      <c r="E88">
        <v>483436</v>
      </c>
      <c r="F88">
        <v>6.69</v>
      </c>
      <c r="G88">
        <v>6.66</v>
      </c>
      <c r="H88">
        <v>7.24</v>
      </c>
      <c r="I88">
        <v>2.441</v>
      </c>
      <c r="J88">
        <v>0.33</v>
      </c>
      <c r="K88">
        <v>0.082</v>
      </c>
    </row>
    <row r="89" spans="1:11" ht="15.75">
      <c r="A89">
        <v>1090900</v>
      </c>
      <c r="B89">
        <v>46188</v>
      </c>
      <c r="C89">
        <v>9.6</v>
      </c>
      <c r="D89">
        <v>210117</v>
      </c>
      <c r="E89">
        <v>485673</v>
      </c>
      <c r="F89">
        <v>7.15</v>
      </c>
      <c r="G89">
        <v>6.77</v>
      </c>
      <c r="H89">
        <v>6.71</v>
      </c>
      <c r="I89">
        <v>2.441</v>
      </c>
      <c r="J89">
        <v>0.31</v>
      </c>
      <c r="K89">
        <v>0.082</v>
      </c>
    </row>
    <row r="90" spans="1:11" ht="15.75">
      <c r="A90">
        <v>1091000</v>
      </c>
      <c r="B90">
        <v>46202</v>
      </c>
      <c r="C90">
        <v>9.76</v>
      </c>
      <c r="D90">
        <v>210614</v>
      </c>
      <c r="E90">
        <v>486915</v>
      </c>
      <c r="F90">
        <v>7.05</v>
      </c>
      <c r="G90">
        <v>6.62</v>
      </c>
      <c r="H90">
        <v>6.75</v>
      </c>
      <c r="I90">
        <v>2.442</v>
      </c>
      <c r="J90">
        <v>0.3</v>
      </c>
      <c r="K90">
        <v>0.082</v>
      </c>
    </row>
    <row r="91" spans="1:11" ht="15.75">
      <c r="A91">
        <v>1091100</v>
      </c>
      <c r="B91">
        <v>46614</v>
      </c>
      <c r="C91">
        <v>10.46</v>
      </c>
      <c r="D91">
        <v>214199</v>
      </c>
      <c r="E91">
        <v>492449</v>
      </c>
      <c r="F91">
        <v>7.6</v>
      </c>
      <c r="G91">
        <v>7.31</v>
      </c>
      <c r="H91">
        <v>6.76</v>
      </c>
      <c r="I91">
        <v>2.442</v>
      </c>
      <c r="J91">
        <v>0.27</v>
      </c>
      <c r="K91">
        <v>0.08</v>
      </c>
    </row>
    <row r="92" spans="1:11" ht="15.75">
      <c r="A92">
        <v>1091200</v>
      </c>
      <c r="B92">
        <v>47740</v>
      </c>
      <c r="C92">
        <v>11.29</v>
      </c>
      <c r="D92">
        <v>219579</v>
      </c>
      <c r="E92">
        <v>497214</v>
      </c>
      <c r="F92">
        <v>8.45</v>
      </c>
      <c r="G92">
        <v>9.17</v>
      </c>
      <c r="H92">
        <v>6.79</v>
      </c>
      <c r="I92">
        <v>2.442</v>
      </c>
      <c r="J92">
        <v>0.24</v>
      </c>
      <c r="K92">
        <v>0.08</v>
      </c>
    </row>
    <row r="93" spans="1:11" ht="15.75">
      <c r="A93">
        <v>1100100</v>
      </c>
      <c r="B93">
        <v>48615</v>
      </c>
      <c r="C93">
        <v>9.05</v>
      </c>
      <c r="D93">
        <v>226228</v>
      </c>
      <c r="E93">
        <v>503468</v>
      </c>
      <c r="F93">
        <v>8.84</v>
      </c>
      <c r="G93">
        <v>8.37</v>
      </c>
      <c r="H93">
        <v>6.87</v>
      </c>
      <c r="I93">
        <v>2.441</v>
      </c>
      <c r="J93">
        <v>0.24</v>
      </c>
      <c r="K93">
        <v>0.079</v>
      </c>
    </row>
    <row r="94" spans="1:11" ht="15.75">
      <c r="A94">
        <v>1100200</v>
      </c>
      <c r="B94">
        <v>50789</v>
      </c>
      <c r="C94">
        <v>13.64</v>
      </c>
      <c r="D94">
        <v>229565</v>
      </c>
      <c r="E94">
        <v>508623</v>
      </c>
      <c r="F94">
        <v>9.12</v>
      </c>
      <c r="G94">
        <v>8.67</v>
      </c>
      <c r="H94">
        <v>6.61</v>
      </c>
      <c r="I94">
        <v>2.441</v>
      </c>
      <c r="J94">
        <v>0.23</v>
      </c>
      <c r="K94">
        <v>0.08</v>
      </c>
    </row>
    <row r="95" spans="1:11" ht="15.75">
      <c r="A95">
        <v>1100300</v>
      </c>
      <c r="B95">
        <v>50072</v>
      </c>
      <c r="C95">
        <v>11.38</v>
      </c>
      <c r="D95">
        <v>229819</v>
      </c>
      <c r="E95">
        <v>509203</v>
      </c>
      <c r="F95">
        <v>8.91</v>
      </c>
      <c r="G95">
        <v>8.25</v>
      </c>
      <c r="H95">
        <v>7.14</v>
      </c>
      <c r="I95">
        <v>2.441</v>
      </c>
      <c r="J95">
        <v>0.23</v>
      </c>
      <c r="K95">
        <v>0.08</v>
      </c>
    </row>
    <row r="96" spans="1:11" ht="15.75">
      <c r="A96">
        <v>1100400</v>
      </c>
      <c r="B96">
        <v>49864</v>
      </c>
      <c r="C96">
        <v>12.28</v>
      </c>
      <c r="D96">
        <v>231119</v>
      </c>
      <c r="E96">
        <v>511373</v>
      </c>
      <c r="F96">
        <v>8.83</v>
      </c>
      <c r="G96">
        <v>8.82</v>
      </c>
      <c r="H96">
        <v>7</v>
      </c>
      <c r="I96">
        <v>2.441</v>
      </c>
      <c r="J96">
        <v>0.22</v>
      </c>
      <c r="K96">
        <v>0.08</v>
      </c>
    </row>
    <row r="97" spans="1:11" ht="15.75">
      <c r="A97">
        <v>1100500</v>
      </c>
      <c r="B97">
        <v>50437</v>
      </c>
      <c r="C97">
        <v>13.28</v>
      </c>
      <c r="D97">
        <v>232884</v>
      </c>
      <c r="E97">
        <v>514558</v>
      </c>
      <c r="F97">
        <v>9.21</v>
      </c>
      <c r="G97">
        <v>9.2</v>
      </c>
      <c r="H97">
        <v>7.5</v>
      </c>
      <c r="I97">
        <v>2.441</v>
      </c>
      <c r="J97">
        <v>0.22</v>
      </c>
      <c r="K97">
        <v>0.08</v>
      </c>
    </row>
    <row r="98" spans="1:11" ht="15.75">
      <c r="A98">
        <v>1100600</v>
      </c>
      <c r="B98">
        <v>50698</v>
      </c>
      <c r="C98">
        <v>12.41</v>
      </c>
      <c r="D98">
        <v>235697</v>
      </c>
      <c r="E98">
        <v>518576</v>
      </c>
      <c r="F98">
        <v>9.23</v>
      </c>
      <c r="G98">
        <v>8.97</v>
      </c>
      <c r="H98">
        <v>7.93</v>
      </c>
      <c r="I98">
        <v>2.441</v>
      </c>
      <c r="J98">
        <v>0.24</v>
      </c>
      <c r="K98">
        <v>0.081</v>
      </c>
    </row>
    <row r="99" spans="1:11" ht="15.75">
      <c r="A99">
        <v>1100700</v>
      </c>
      <c r="B99">
        <v>50805</v>
      </c>
      <c r="C99">
        <v>12.69</v>
      </c>
      <c r="D99">
        <v>237605</v>
      </c>
      <c r="E99">
        <v>520317</v>
      </c>
      <c r="F99">
        <v>8.7</v>
      </c>
      <c r="G99">
        <v>8.65</v>
      </c>
      <c r="H99">
        <v>7.59</v>
      </c>
      <c r="I99">
        <v>2.441</v>
      </c>
      <c r="J99">
        <v>0.24</v>
      </c>
      <c r="K99">
        <v>0.082</v>
      </c>
    </row>
    <row r="100" spans="1:11" ht="15.75">
      <c r="A100">
        <v>1100800</v>
      </c>
      <c r="B100">
        <v>51384</v>
      </c>
      <c r="C100">
        <v>12.42</v>
      </c>
      <c r="D100">
        <v>239778</v>
      </c>
      <c r="E100">
        <v>524253</v>
      </c>
      <c r="F100">
        <v>8.44</v>
      </c>
      <c r="G100">
        <v>8.64</v>
      </c>
      <c r="H100">
        <v>7.88</v>
      </c>
      <c r="I100">
        <v>2.441</v>
      </c>
      <c r="J100">
        <v>0.24</v>
      </c>
      <c r="K100">
        <v>0.081</v>
      </c>
    </row>
    <row r="101" spans="1:11" ht="15.75">
      <c r="A101">
        <v>1100900</v>
      </c>
      <c r="B101">
        <v>52166</v>
      </c>
      <c r="C101">
        <v>12.88</v>
      </c>
      <c r="D101">
        <v>241560</v>
      </c>
      <c r="E101">
        <v>527867</v>
      </c>
      <c r="F101">
        <v>8.69</v>
      </c>
      <c r="G101">
        <v>9.13</v>
      </c>
      <c r="H101">
        <v>8.45</v>
      </c>
      <c r="I101">
        <v>2.441</v>
      </c>
      <c r="J101">
        <v>0.25</v>
      </c>
      <c r="K101">
        <v>0.086</v>
      </c>
    </row>
    <row r="102" spans="1:11" ht="15.75">
      <c r="A102">
        <v>1101000</v>
      </c>
      <c r="B102">
        <v>52152</v>
      </c>
      <c r="C102">
        <v>12.8</v>
      </c>
      <c r="D102">
        <v>242079</v>
      </c>
      <c r="E102">
        <v>528043</v>
      </c>
      <c r="F102">
        <v>8.45</v>
      </c>
      <c r="G102">
        <v>8.56</v>
      </c>
      <c r="H102">
        <v>8.18</v>
      </c>
      <c r="I102">
        <v>2.442</v>
      </c>
      <c r="J102">
        <v>0.3</v>
      </c>
      <c r="K102">
        <v>0.083</v>
      </c>
    </row>
    <row r="103" spans="1:11" ht="15.75">
      <c r="A103">
        <v>1101100</v>
      </c>
      <c r="B103">
        <v>52220</v>
      </c>
      <c r="C103">
        <v>11.96</v>
      </c>
      <c r="D103">
        <v>244578</v>
      </c>
      <c r="E103">
        <v>533117</v>
      </c>
      <c r="F103">
        <v>8.26</v>
      </c>
      <c r="G103">
        <v>8.13</v>
      </c>
      <c r="H103">
        <v>8.12</v>
      </c>
      <c r="I103">
        <v>2.442</v>
      </c>
      <c r="J103">
        <v>0.31</v>
      </c>
      <c r="K103">
        <v>0.082</v>
      </c>
    </row>
    <row r="104" spans="1:11" ht="15.75">
      <c r="A104">
        <v>1101200</v>
      </c>
      <c r="B104">
        <v>52953</v>
      </c>
      <c r="C104">
        <v>10.86</v>
      </c>
      <c r="D104">
        <v>247580</v>
      </c>
      <c r="E104">
        <v>537090</v>
      </c>
      <c r="F104">
        <v>8.02</v>
      </c>
      <c r="G104">
        <v>7.19</v>
      </c>
      <c r="H104">
        <v>8.39</v>
      </c>
      <c r="I104">
        <v>2.442</v>
      </c>
      <c r="J104">
        <v>0.36</v>
      </c>
      <c r="K104">
        <v>0.083</v>
      </c>
    </row>
    <row r="105" spans="1:11" ht="15.75">
      <c r="A105">
        <v>1110100</v>
      </c>
      <c r="B105">
        <v>54793</v>
      </c>
      <c r="C105">
        <v>12.48</v>
      </c>
      <c r="D105">
        <v>252219</v>
      </c>
      <c r="E105">
        <v>543067</v>
      </c>
      <c r="F105">
        <v>7.87</v>
      </c>
      <c r="G105">
        <v>7.59</v>
      </c>
      <c r="H105">
        <v>8.77</v>
      </c>
      <c r="I105">
        <v>2.442</v>
      </c>
      <c r="J105">
        <v>0.34</v>
      </c>
      <c r="K105">
        <v>0.085</v>
      </c>
    </row>
    <row r="106" spans="1:11" ht="15.75">
      <c r="A106">
        <v>1110200</v>
      </c>
      <c r="B106">
        <v>55949</v>
      </c>
      <c r="C106">
        <v>10.04</v>
      </c>
      <c r="D106">
        <v>254989</v>
      </c>
      <c r="E106">
        <v>547642</v>
      </c>
      <c r="F106">
        <v>7.67</v>
      </c>
      <c r="G106">
        <v>7.39</v>
      </c>
      <c r="H106">
        <v>8.45</v>
      </c>
      <c r="I106">
        <v>2.442</v>
      </c>
      <c r="J106">
        <v>0.36</v>
      </c>
      <c r="K106">
        <v>0.081</v>
      </c>
    </row>
    <row r="107" spans="1:11" ht="15.75">
      <c r="A107">
        <v>1110300</v>
      </c>
      <c r="B107">
        <v>55373</v>
      </c>
      <c r="C107">
        <v>10.43</v>
      </c>
      <c r="D107">
        <v>254905</v>
      </c>
      <c r="E107">
        <v>550499</v>
      </c>
      <c r="F107">
        <v>8.11</v>
      </c>
      <c r="G107">
        <v>7.97</v>
      </c>
      <c r="H107">
        <v>8.51</v>
      </c>
      <c r="I107">
        <v>2.442</v>
      </c>
      <c r="J107">
        <v>0.41</v>
      </c>
      <c r="K107">
        <v>0.122</v>
      </c>
    </row>
    <row r="108" spans="1:11" ht="15.75">
      <c r="A108">
        <v>1110400</v>
      </c>
      <c r="B108">
        <v>55076</v>
      </c>
      <c r="C108">
        <v>10.29</v>
      </c>
      <c r="D108">
        <v>253797</v>
      </c>
      <c r="E108">
        <v>552913</v>
      </c>
      <c r="F108">
        <v>8.12</v>
      </c>
      <c r="G108">
        <v>8.05</v>
      </c>
      <c r="H108">
        <v>8.78</v>
      </c>
      <c r="I108">
        <v>2.498</v>
      </c>
      <c r="J108">
        <v>0.6</v>
      </c>
      <c r="K108">
        <v>0.185</v>
      </c>
    </row>
    <row r="109" spans="1:11" ht="15.75">
      <c r="A109">
        <v>1110500</v>
      </c>
      <c r="B109">
        <v>55525</v>
      </c>
      <c r="C109">
        <v>9.92</v>
      </c>
      <c r="D109">
        <v>252762</v>
      </c>
      <c r="E109">
        <v>555437</v>
      </c>
      <c r="F109">
        <v>7.94</v>
      </c>
      <c r="G109">
        <v>7.14</v>
      </c>
      <c r="H109">
        <v>7.74</v>
      </c>
      <c r="I109">
        <v>2.598</v>
      </c>
      <c r="J109">
        <v>0.62</v>
      </c>
      <c r="K109">
        <v>0.181</v>
      </c>
    </row>
    <row r="110" spans="1:11" ht="15.75">
      <c r="A110">
        <v>1110600</v>
      </c>
      <c r="B110">
        <v>55635</v>
      </c>
      <c r="C110">
        <v>9.57</v>
      </c>
      <c r="D110">
        <v>254745</v>
      </c>
      <c r="E110">
        <v>558262</v>
      </c>
      <c r="F110">
        <v>7.65</v>
      </c>
      <c r="G110">
        <v>7.34</v>
      </c>
      <c r="H110">
        <v>6.85</v>
      </c>
      <c r="I110">
        <v>2.598</v>
      </c>
      <c r="J110">
        <v>0.75</v>
      </c>
      <c r="K110">
        <v>0.252</v>
      </c>
    </row>
    <row r="111" spans="1:11" ht="15.75">
      <c r="A111">
        <v>1110700</v>
      </c>
      <c r="B111">
        <v>56207</v>
      </c>
      <c r="C111">
        <v>8.35</v>
      </c>
      <c r="D111">
        <v>253456</v>
      </c>
      <c r="E111">
        <v>556668</v>
      </c>
      <c r="F111">
        <v>6.99</v>
      </c>
      <c r="G111">
        <v>7.02</v>
      </c>
      <c r="H111">
        <v>6.55</v>
      </c>
      <c r="I111">
        <v>2.642</v>
      </c>
      <c r="J111">
        <v>0.84</v>
      </c>
      <c r="K111">
        <v>0.311</v>
      </c>
    </row>
    <row r="112" spans="1:11" ht="15.75">
      <c r="A112">
        <v>1110800</v>
      </c>
      <c r="B112">
        <v>56796</v>
      </c>
      <c r="C112">
        <v>8.26</v>
      </c>
      <c r="D112">
        <v>257892</v>
      </c>
      <c r="E112">
        <v>560572</v>
      </c>
      <c r="F112">
        <v>6.93</v>
      </c>
      <c r="G112">
        <v>6.92</v>
      </c>
      <c r="H112">
        <v>6.6</v>
      </c>
      <c r="I112">
        <v>2.718</v>
      </c>
      <c r="J112">
        <v>1.03</v>
      </c>
      <c r="K112">
        <v>0.306</v>
      </c>
    </row>
    <row r="113" spans="1:11" ht="15.75">
      <c r="A113">
        <v>1110900</v>
      </c>
      <c r="B113">
        <v>57057</v>
      </c>
      <c r="C113">
        <v>7.17</v>
      </c>
      <c r="D113">
        <v>257461</v>
      </c>
      <c r="E113">
        <v>563911</v>
      </c>
      <c r="F113">
        <v>6.83</v>
      </c>
      <c r="G113">
        <v>6.91</v>
      </c>
      <c r="H113">
        <v>6.68</v>
      </c>
      <c r="I113">
        <v>2.718</v>
      </c>
      <c r="J113">
        <v>1.13</v>
      </c>
      <c r="K113">
        <v>0.339</v>
      </c>
    </row>
    <row r="114" spans="1:11" ht="15.75">
      <c r="A114">
        <v>1111000</v>
      </c>
      <c r="B114">
        <v>57684</v>
      </c>
      <c r="C114">
        <v>6.35</v>
      </c>
      <c r="D114">
        <v>254621</v>
      </c>
      <c r="E114">
        <v>566682</v>
      </c>
      <c r="F114">
        <v>7.32</v>
      </c>
      <c r="G114">
        <v>7.59</v>
      </c>
      <c r="H114">
        <v>6.73</v>
      </c>
      <c r="I114">
        <v>2.788</v>
      </c>
      <c r="J114">
        <v>1.19</v>
      </c>
      <c r="K114">
        <v>0.435</v>
      </c>
    </row>
    <row r="115" spans="1:11" ht="15.75">
      <c r="A115">
        <v>1111100</v>
      </c>
      <c r="B115">
        <v>58349</v>
      </c>
      <c r="C115">
        <v>7.41</v>
      </c>
      <c r="D115">
        <v>255391</v>
      </c>
      <c r="E115">
        <v>572433</v>
      </c>
      <c r="F115">
        <v>7.37</v>
      </c>
      <c r="G115">
        <v>7.62</v>
      </c>
      <c r="H115">
        <v>6.86</v>
      </c>
      <c r="I115">
        <v>2.837</v>
      </c>
      <c r="J115">
        <v>1.26</v>
      </c>
      <c r="K115">
        <v>0.433</v>
      </c>
    </row>
    <row r="116" spans="1:11" ht="15.75">
      <c r="A116">
        <v>1111200</v>
      </c>
      <c r="B116">
        <v>58969</v>
      </c>
      <c r="C116">
        <v>7.08</v>
      </c>
      <c r="D116">
        <v>257840</v>
      </c>
      <c r="E116">
        <v>575020</v>
      </c>
      <c r="F116">
        <v>7.06</v>
      </c>
      <c r="G116">
        <v>6.77</v>
      </c>
      <c r="H116">
        <v>6.38</v>
      </c>
      <c r="I116">
        <v>2.837</v>
      </c>
      <c r="J116">
        <v>1.26</v>
      </c>
      <c r="K116">
        <v>0.507</v>
      </c>
    </row>
    <row r="117" spans="1:11" ht="15.75">
      <c r="A117">
        <v>1120100</v>
      </c>
      <c r="B117">
        <v>61422</v>
      </c>
      <c r="C117">
        <v>7.89</v>
      </c>
      <c r="D117">
        <v>259131</v>
      </c>
      <c r="E117">
        <v>579297</v>
      </c>
      <c r="F117">
        <v>6.67</v>
      </c>
      <c r="G117">
        <v>7.04</v>
      </c>
      <c r="H117">
        <v>5.37</v>
      </c>
      <c r="I117">
        <v>2.893</v>
      </c>
      <c r="J117">
        <v>1.24</v>
      </c>
      <c r="K117">
        <v>0.56</v>
      </c>
    </row>
    <row r="118" spans="1:11" ht="15.75">
      <c r="A118">
        <v>1120200</v>
      </c>
      <c r="B118">
        <v>60730</v>
      </c>
      <c r="C118">
        <v>4.53</v>
      </c>
      <c r="D118">
        <v>260165</v>
      </c>
      <c r="E118">
        <v>584857</v>
      </c>
      <c r="F118">
        <v>6.8</v>
      </c>
      <c r="G118">
        <v>6.92</v>
      </c>
      <c r="H118">
        <v>5.52</v>
      </c>
      <c r="I118">
        <v>2.969</v>
      </c>
      <c r="J118">
        <v>1.22</v>
      </c>
      <c r="K118">
        <v>0.556</v>
      </c>
    </row>
    <row r="119" spans="1:11" ht="15.75">
      <c r="A119">
        <v>1120300</v>
      </c>
      <c r="B119">
        <v>60649</v>
      </c>
      <c r="C119">
        <v>5.42</v>
      </c>
      <c r="D119">
        <v>260029</v>
      </c>
      <c r="E119">
        <v>586700</v>
      </c>
      <c r="F119">
        <v>6.58</v>
      </c>
      <c r="G119">
        <v>6.64</v>
      </c>
      <c r="H119">
        <v>5.76</v>
      </c>
      <c r="I119">
        <v>2.969</v>
      </c>
      <c r="J119">
        <v>1.24</v>
      </c>
      <c r="K119">
        <v>0.598</v>
      </c>
    </row>
    <row r="120" spans="1:11" ht="15.75">
      <c r="A120">
        <v>1120400</v>
      </c>
      <c r="B120">
        <v>60677</v>
      </c>
      <c r="C120">
        <v>6.01</v>
      </c>
      <c r="D120">
        <v>260595</v>
      </c>
      <c r="E120">
        <v>589983</v>
      </c>
      <c r="F120">
        <v>6.7</v>
      </c>
      <c r="G120">
        <v>6.67</v>
      </c>
      <c r="H120">
        <v>5.55</v>
      </c>
      <c r="I120">
        <v>3.039</v>
      </c>
      <c r="J120">
        <v>1.26</v>
      </c>
      <c r="K120">
        <v>0.681</v>
      </c>
    </row>
    <row r="121" spans="1:11" ht="15.75">
      <c r="A121">
        <v>1120500</v>
      </c>
      <c r="B121">
        <v>60850</v>
      </c>
      <c r="C121">
        <v>5.49</v>
      </c>
      <c r="D121">
        <v>261039</v>
      </c>
      <c r="E121">
        <v>592262</v>
      </c>
      <c r="F121">
        <v>6.63</v>
      </c>
      <c r="G121">
        <v>6.76</v>
      </c>
      <c r="H121">
        <v>6.33</v>
      </c>
      <c r="I121">
        <v>3.089</v>
      </c>
      <c r="J121">
        <v>1.24</v>
      </c>
      <c r="K121">
        <v>0.683</v>
      </c>
    </row>
    <row r="122" spans="1:11" ht="15.75">
      <c r="A122">
        <v>1120600</v>
      </c>
      <c r="B122">
        <v>60579</v>
      </c>
      <c r="C122">
        <v>4.79</v>
      </c>
      <c r="D122">
        <v>260723</v>
      </c>
      <c r="E122">
        <v>591375</v>
      </c>
      <c r="F122">
        <v>5.93</v>
      </c>
      <c r="G122">
        <v>7.1</v>
      </c>
      <c r="H122">
        <v>5.55</v>
      </c>
      <c r="I122">
        <v>3.089</v>
      </c>
      <c r="J122">
        <v>1.34</v>
      </c>
      <c r="K122">
        <v>0.686</v>
      </c>
    </row>
    <row r="123" spans="1:11" ht="15.75">
      <c r="A123">
        <v>1120700</v>
      </c>
      <c r="B123">
        <v>60935</v>
      </c>
      <c r="C123">
        <v>6.37</v>
      </c>
      <c r="D123">
        <v>262808</v>
      </c>
      <c r="E123">
        <v>595257</v>
      </c>
      <c r="F123">
        <v>6.93</v>
      </c>
      <c r="G123">
        <v>7.02</v>
      </c>
      <c r="H123">
        <v>6.34</v>
      </c>
      <c r="I123">
        <v>3.133</v>
      </c>
      <c r="J123">
        <v>1.35</v>
      </c>
      <c r="K123">
        <v>0.681</v>
      </c>
    </row>
    <row r="124" spans="1:11" ht="15.75">
      <c r="A124">
        <v>1120800</v>
      </c>
      <c r="B124">
        <v>61213</v>
      </c>
      <c r="C124">
        <v>5.74</v>
      </c>
      <c r="D124">
        <v>265277</v>
      </c>
      <c r="E124">
        <v>597170</v>
      </c>
      <c r="F124">
        <v>6.53</v>
      </c>
      <c r="G124">
        <v>6.23</v>
      </c>
      <c r="H124">
        <v>6.02</v>
      </c>
      <c r="I124">
        <v>3.133</v>
      </c>
      <c r="J124">
        <v>1.31</v>
      </c>
      <c r="K124">
        <v>0.683</v>
      </c>
    </row>
    <row r="125" spans="1:11" ht="15.75">
      <c r="A125">
        <v>1120900</v>
      </c>
      <c r="B125">
        <v>60936</v>
      </c>
      <c r="C125">
        <v>4.79</v>
      </c>
      <c r="D125">
        <v>264574</v>
      </c>
      <c r="E125">
        <v>597646</v>
      </c>
      <c r="F125">
        <v>5.98</v>
      </c>
      <c r="G125">
        <v>5.58</v>
      </c>
      <c r="H125">
        <v>5.8</v>
      </c>
      <c r="I125">
        <v>3.133</v>
      </c>
      <c r="J125">
        <v>1.32</v>
      </c>
      <c r="K125">
        <v>0.687</v>
      </c>
    </row>
    <row r="126" spans="1:11" ht="15.75">
      <c r="A126">
        <v>1121000</v>
      </c>
      <c r="B126">
        <v>60994</v>
      </c>
      <c r="C126">
        <v>5.74</v>
      </c>
      <c r="D126">
        <v>263063</v>
      </c>
      <c r="E126">
        <v>598958</v>
      </c>
      <c r="F126">
        <v>5.7</v>
      </c>
      <c r="G126">
        <v>5.29</v>
      </c>
      <c r="H126">
        <v>5.93</v>
      </c>
      <c r="I126">
        <v>3.133</v>
      </c>
      <c r="J126">
        <v>1.36</v>
      </c>
      <c r="K126">
        <v>0.691</v>
      </c>
    </row>
    <row r="127" spans="1:11" ht="15.75">
      <c r="A127">
        <v>1121100</v>
      </c>
      <c r="B127">
        <v>61213</v>
      </c>
      <c r="C127">
        <v>4.91</v>
      </c>
      <c r="D127">
        <v>263141</v>
      </c>
      <c r="E127">
        <v>602969</v>
      </c>
      <c r="F127">
        <v>5.33</v>
      </c>
      <c r="G127">
        <v>4.99</v>
      </c>
      <c r="H127">
        <v>6.27</v>
      </c>
      <c r="I127">
        <v>3.133</v>
      </c>
      <c r="J127">
        <v>1.37</v>
      </c>
      <c r="K127">
        <v>0.688</v>
      </c>
    </row>
    <row r="128" spans="1:11" ht="15.75">
      <c r="A128">
        <v>1121200</v>
      </c>
      <c r="B128">
        <v>61916</v>
      </c>
      <c r="C128">
        <v>5</v>
      </c>
      <c r="D128">
        <v>265849</v>
      </c>
      <c r="E128">
        <v>605486</v>
      </c>
      <c r="F128">
        <v>5.3</v>
      </c>
      <c r="G128">
        <v>5.5</v>
      </c>
      <c r="H128">
        <v>6.58</v>
      </c>
      <c r="I128">
        <v>3.133</v>
      </c>
      <c r="J128">
        <v>1.37</v>
      </c>
      <c r="K128">
        <v>0.686</v>
      </c>
    </row>
    <row r="129" spans="1:11" ht="15.75">
      <c r="A129">
        <v>1130100</v>
      </c>
      <c r="B129">
        <v>62740</v>
      </c>
      <c r="C129">
        <v>2.15</v>
      </c>
      <c r="D129">
        <v>268344</v>
      </c>
      <c r="E129">
        <v>610802</v>
      </c>
      <c r="F129">
        <v>5.44</v>
      </c>
      <c r="G129">
        <v>5.49</v>
      </c>
      <c r="H129">
        <v>6.95</v>
      </c>
      <c r="I129">
        <v>3.136</v>
      </c>
      <c r="J129">
        <v>1.33</v>
      </c>
      <c r="K129">
        <v>0.687</v>
      </c>
    </row>
    <row r="130" spans="1:11" ht="15.75">
      <c r="A130">
        <v>1130200</v>
      </c>
      <c r="B130">
        <v>65150</v>
      </c>
      <c r="C130">
        <v>7.28</v>
      </c>
      <c r="D130">
        <v>271791</v>
      </c>
      <c r="E130">
        <v>617541</v>
      </c>
      <c r="F130">
        <v>5.59</v>
      </c>
      <c r="G130">
        <v>5.78</v>
      </c>
      <c r="H130">
        <v>7.42</v>
      </c>
      <c r="I130">
        <v>3.136</v>
      </c>
      <c r="J130">
        <v>1.35</v>
      </c>
      <c r="K130">
        <v>0.693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4"/>
  <sheetViews>
    <sheetView showGridLines="0" zoomScalePageLayoutView="0" workbookViewId="0" topLeftCell="A2">
      <pane xSplit="3" ySplit="2" topLeftCell="D335" activePane="bottomRight" state="frozen"/>
      <selection pane="topLeft" activeCell="D3" sqref="D3"/>
      <selection pane="topRight" activeCell="E2" sqref="E2"/>
      <selection pane="bottomLeft" activeCell="A59" sqref="A59"/>
      <selection pane="bottomRight" activeCell="H345" sqref="H345"/>
    </sheetView>
  </sheetViews>
  <sheetFormatPr defaultColWidth="9.00390625" defaultRowHeight="15.75"/>
  <cols>
    <col min="1" max="1" width="6.75390625" style="2" customWidth="1"/>
    <col min="2" max="2" width="9.125" style="50" customWidth="1"/>
    <col min="3" max="3" width="10.50390625" style="14" bestFit="1" customWidth="1"/>
    <col min="4" max="4" width="9.25390625" style="14" customWidth="1"/>
    <col min="5" max="5" width="9.875" style="7" customWidth="1"/>
    <col min="6" max="6" width="10.875" style="7" customWidth="1"/>
    <col min="7" max="8" width="9.00390625" style="51" customWidth="1"/>
    <col min="9" max="9" width="7.25390625" style="17" customWidth="1"/>
    <col min="10" max="10" width="7.50390625" style="17" customWidth="1"/>
    <col min="11" max="11" width="8.75390625" style="37" customWidth="1"/>
    <col min="12" max="12" width="8.625" style="17" customWidth="1"/>
    <col min="13" max="13" width="9.00390625" style="2" customWidth="1"/>
    <col min="14" max="14" width="12.625" style="5" customWidth="1"/>
    <col min="15" max="15" width="15.625" style="5" customWidth="1"/>
    <col min="16" max="16384" width="9.00390625" style="2" customWidth="1"/>
  </cols>
  <sheetData>
    <row r="1" spans="2:12" ht="16.5">
      <c r="B1" s="52" t="s">
        <v>18</v>
      </c>
      <c r="C1" s="3" t="s">
        <v>16</v>
      </c>
      <c r="D1" s="3" t="s">
        <v>17</v>
      </c>
      <c r="E1" s="4" t="s">
        <v>18</v>
      </c>
      <c r="F1" s="3" t="s">
        <v>21</v>
      </c>
      <c r="G1" s="52" t="s">
        <v>18</v>
      </c>
      <c r="H1" s="52" t="s">
        <v>18</v>
      </c>
      <c r="I1" s="3" t="s">
        <v>16</v>
      </c>
      <c r="J1" s="3" t="s">
        <v>17</v>
      </c>
      <c r="K1" s="3" t="s">
        <v>17</v>
      </c>
      <c r="L1" s="3" t="s">
        <v>17</v>
      </c>
    </row>
    <row r="2" spans="1:13" ht="34.5" hidden="1">
      <c r="A2" s="6" t="s">
        <v>27</v>
      </c>
      <c r="B2" s="53"/>
      <c r="C2" s="3" t="s">
        <v>41</v>
      </c>
      <c r="D2" s="3" t="s">
        <v>42</v>
      </c>
      <c r="F2" s="8" t="s">
        <v>43</v>
      </c>
      <c r="I2" s="3" t="s">
        <v>44</v>
      </c>
      <c r="J2" s="3" t="s">
        <v>45</v>
      </c>
      <c r="K2" s="9" t="s">
        <v>46</v>
      </c>
      <c r="L2" s="9" t="s">
        <v>47</v>
      </c>
      <c r="M2" s="9" t="s">
        <v>48</v>
      </c>
    </row>
    <row r="3" spans="2:13" s="10" customFormat="1" ht="67.5" customHeight="1">
      <c r="B3" s="54" t="s">
        <v>446</v>
      </c>
      <c r="C3" s="11" t="s">
        <v>52</v>
      </c>
      <c r="D3" s="11" t="s">
        <v>54</v>
      </c>
      <c r="E3" s="59" t="s">
        <v>53</v>
      </c>
      <c r="F3" s="60" t="s">
        <v>55</v>
      </c>
      <c r="G3" s="57" t="s">
        <v>49</v>
      </c>
      <c r="H3" s="57" t="s">
        <v>50</v>
      </c>
      <c r="I3" s="61" t="s">
        <v>56</v>
      </c>
      <c r="J3" s="61" t="s">
        <v>57</v>
      </c>
      <c r="K3" s="62" t="s">
        <v>58</v>
      </c>
      <c r="L3" s="61" t="s">
        <v>59</v>
      </c>
      <c r="M3" s="12" t="s">
        <v>60</v>
      </c>
    </row>
    <row r="4" spans="2:30" ht="15.75" customHeight="1">
      <c r="B4" s="55" t="s">
        <v>51</v>
      </c>
      <c r="C4" s="13" t="s">
        <v>51</v>
      </c>
      <c r="E4" s="15"/>
      <c r="F4" s="16" t="s">
        <v>19</v>
      </c>
      <c r="K4" s="18"/>
      <c r="L4" s="16" t="s">
        <v>20</v>
      </c>
      <c r="N4" s="2"/>
      <c r="O4" s="2"/>
      <c r="AA4" s="20" t="s">
        <v>0</v>
      </c>
      <c r="AB4" s="20" t="s">
        <v>1</v>
      </c>
      <c r="AC4" s="21" t="s">
        <v>2</v>
      </c>
      <c r="AD4" s="21" t="s">
        <v>3</v>
      </c>
    </row>
    <row r="5" spans="1:15" ht="15.75" customHeight="1" hidden="1">
      <c r="A5" s="22" t="s">
        <v>4</v>
      </c>
      <c r="B5" s="56" t="e">
        <f>+#REF!/100</f>
        <v>#REF!</v>
      </c>
      <c r="C5" s="23">
        <v>31554</v>
      </c>
      <c r="D5" s="23">
        <v>118063</v>
      </c>
      <c r="E5" s="24">
        <v>14.565830163112569</v>
      </c>
      <c r="F5" s="24">
        <v>21.928533318599193</v>
      </c>
      <c r="G5" s="58"/>
      <c r="H5" s="58"/>
      <c r="I5" s="25">
        <v>12.41</v>
      </c>
      <c r="J5" s="25">
        <v>15.42</v>
      </c>
      <c r="K5" s="26">
        <v>6.145</v>
      </c>
      <c r="L5" s="25">
        <v>7.77</v>
      </c>
      <c r="N5" s="2"/>
      <c r="O5" s="2"/>
    </row>
    <row r="6" spans="1:15" ht="16.5" hidden="1">
      <c r="A6" s="28" t="s">
        <v>0</v>
      </c>
      <c r="B6" s="56" t="e">
        <f>+#REF!/100</f>
        <v>#REF!</v>
      </c>
      <c r="C6" s="29">
        <v>31628</v>
      </c>
      <c r="D6" s="29">
        <v>119509</v>
      </c>
      <c r="E6" s="24">
        <v>13.41944949809859</v>
      </c>
      <c r="F6" s="24">
        <v>3.198566267664262</v>
      </c>
      <c r="G6" s="58" t="e">
        <f aca="true" t="shared" si="0" ref="G6:G37">C6/B6</f>
        <v>#REF!</v>
      </c>
      <c r="H6" s="58" t="e">
        <f aca="true" t="shared" si="1" ref="H6:H37">D6/B6</f>
        <v>#REF!</v>
      </c>
      <c r="I6" s="25">
        <v>13.76</v>
      </c>
      <c r="J6" s="25">
        <v>15.44</v>
      </c>
      <c r="K6" s="26">
        <v>5.687</v>
      </c>
      <c r="L6" s="25">
        <v>6.29</v>
      </c>
      <c r="N6" s="2"/>
      <c r="O6" s="2"/>
    </row>
    <row r="7" spans="1:15" ht="16.5" hidden="1">
      <c r="A7" s="28" t="s">
        <v>5</v>
      </c>
      <c r="B7" s="56" t="e">
        <f>+#REF!/100</f>
        <v>#REF!</v>
      </c>
      <c r="C7" s="29">
        <v>30667</v>
      </c>
      <c r="D7" s="29">
        <v>119648</v>
      </c>
      <c r="E7" s="24">
        <v>13.340766394731563</v>
      </c>
      <c r="F7" s="24">
        <v>9.052317614830002</v>
      </c>
      <c r="G7" s="58" t="e">
        <f t="shared" si="0"/>
        <v>#REF!</v>
      </c>
      <c r="H7" s="58" t="e">
        <f t="shared" si="1"/>
        <v>#REF!</v>
      </c>
      <c r="I7" s="25">
        <v>13.25</v>
      </c>
      <c r="J7" s="25">
        <v>15.45</v>
      </c>
      <c r="K7" s="26">
        <v>6.167</v>
      </c>
      <c r="L7" s="25">
        <v>6.89</v>
      </c>
      <c r="N7" s="2"/>
      <c r="O7" s="2"/>
    </row>
    <row r="8" spans="1:15" ht="16.5" hidden="1">
      <c r="A8" s="28" t="s">
        <v>0</v>
      </c>
      <c r="B8" s="56" t="e">
        <f>+#REF!/100</f>
        <v>#REF!</v>
      </c>
      <c r="C8" s="29">
        <v>30166</v>
      </c>
      <c r="D8" s="29">
        <v>119782</v>
      </c>
      <c r="E8" s="24">
        <v>12.771193434699768</v>
      </c>
      <c r="F8" s="24">
        <v>9.524580891786911</v>
      </c>
      <c r="G8" s="58" t="e">
        <f t="shared" si="0"/>
        <v>#REF!</v>
      </c>
      <c r="H8" s="58" t="e">
        <f t="shared" si="1"/>
        <v>#REF!</v>
      </c>
      <c r="I8" s="25">
        <v>12.5</v>
      </c>
      <c r="J8" s="25">
        <v>14.27</v>
      </c>
      <c r="K8" s="26">
        <v>6.553</v>
      </c>
      <c r="L8" s="25">
        <v>7.2</v>
      </c>
      <c r="N8" s="2"/>
      <c r="O8" s="2"/>
    </row>
    <row r="9" spans="1:15" ht="16.5" hidden="1">
      <c r="A9" s="28">
        <v>5</v>
      </c>
      <c r="B9" s="56" t="e">
        <f>+#REF!/100</f>
        <v>#REF!</v>
      </c>
      <c r="C9" s="29">
        <v>29690</v>
      </c>
      <c r="D9" s="29">
        <v>119779</v>
      </c>
      <c r="E9" s="24">
        <v>11.727938402133242</v>
      </c>
      <c r="F9" s="24">
        <v>8.354820455024665</v>
      </c>
      <c r="G9" s="58" t="e">
        <f t="shared" si="0"/>
        <v>#REF!</v>
      </c>
      <c r="H9" s="58" t="e">
        <f t="shared" si="1"/>
        <v>#REF!</v>
      </c>
      <c r="I9" s="25">
        <v>11.31</v>
      </c>
      <c r="J9" s="25">
        <v>14.24</v>
      </c>
      <c r="K9" s="26">
        <v>5.996</v>
      </c>
      <c r="L9" s="25">
        <v>6.56</v>
      </c>
      <c r="N9" s="2"/>
      <c r="O9" s="2"/>
    </row>
    <row r="10" spans="1:15" ht="16.5" hidden="1">
      <c r="A10" s="28" t="s">
        <v>0</v>
      </c>
      <c r="B10" s="56" t="e">
        <f>+#REF!/100</f>
        <v>#REF!</v>
      </c>
      <c r="C10" s="29">
        <v>29873</v>
      </c>
      <c r="D10" s="29">
        <v>120854</v>
      </c>
      <c r="E10" s="24">
        <v>11.383938137524986</v>
      </c>
      <c r="F10" s="24">
        <v>6.894661785394419</v>
      </c>
      <c r="G10" s="58" t="e">
        <f t="shared" si="0"/>
        <v>#REF!</v>
      </c>
      <c r="H10" s="58" t="e">
        <f t="shared" si="1"/>
        <v>#REF!</v>
      </c>
      <c r="I10" s="25">
        <v>11.71</v>
      </c>
      <c r="J10" s="25">
        <v>14.83</v>
      </c>
      <c r="K10" s="26">
        <v>5.698</v>
      </c>
      <c r="L10" s="25">
        <v>6.02</v>
      </c>
      <c r="N10" s="2"/>
      <c r="O10" s="2"/>
    </row>
    <row r="11" spans="1:15" ht="16.5" hidden="1">
      <c r="A11" s="28">
        <v>7</v>
      </c>
      <c r="B11" s="56" t="e">
        <f>+#REF!/100</f>
        <v>#REF!</v>
      </c>
      <c r="C11" s="29">
        <v>30354</v>
      </c>
      <c r="D11" s="29">
        <v>122706</v>
      </c>
      <c r="E11" s="24">
        <v>11.304850904738206</v>
      </c>
      <c r="F11" s="24">
        <v>6.662998618127631</v>
      </c>
      <c r="G11" s="58" t="e">
        <f t="shared" si="0"/>
        <v>#REF!</v>
      </c>
      <c r="H11" s="58" t="e">
        <f t="shared" si="1"/>
        <v>#REF!</v>
      </c>
      <c r="I11" s="25">
        <v>10.76</v>
      </c>
      <c r="J11" s="25">
        <v>15.01</v>
      </c>
      <c r="K11" s="26">
        <v>5.353</v>
      </c>
      <c r="L11" s="25">
        <v>5.42</v>
      </c>
      <c r="N11" s="2"/>
      <c r="O11" s="2"/>
    </row>
    <row r="12" spans="1:15" ht="16.5" hidden="1">
      <c r="A12" s="28" t="s">
        <v>0</v>
      </c>
      <c r="B12" s="56" t="e">
        <f>+#REF!/100</f>
        <v>#REF!</v>
      </c>
      <c r="C12" s="29">
        <v>30250</v>
      </c>
      <c r="D12" s="29">
        <v>123392</v>
      </c>
      <c r="E12" s="24">
        <v>11.435640121846259</v>
      </c>
      <c r="F12" s="24">
        <v>9.734773206712433</v>
      </c>
      <c r="G12" s="58" t="e">
        <f t="shared" si="0"/>
        <v>#REF!</v>
      </c>
      <c r="H12" s="58" t="e">
        <f t="shared" si="1"/>
        <v>#REF!</v>
      </c>
      <c r="I12" s="25">
        <v>11.11</v>
      </c>
      <c r="J12" s="25">
        <v>14.79</v>
      </c>
      <c r="K12" s="26">
        <v>6.458</v>
      </c>
      <c r="L12" s="25">
        <v>6.4</v>
      </c>
      <c r="N12" s="2"/>
      <c r="O12" s="2"/>
    </row>
    <row r="13" spans="1:15" ht="16.5" hidden="1">
      <c r="A13" s="22" t="s">
        <v>6</v>
      </c>
      <c r="B13" s="56" t="e">
        <f>+#REF!/100</f>
        <v>#REF!</v>
      </c>
      <c r="C13" s="29">
        <v>30039</v>
      </c>
      <c r="D13" s="29">
        <v>123791</v>
      </c>
      <c r="E13" s="24">
        <v>11.11741141222602</v>
      </c>
      <c r="F13" s="24">
        <v>9.386012414787942</v>
      </c>
      <c r="G13" s="58" t="e">
        <f t="shared" si="0"/>
        <v>#REF!</v>
      </c>
      <c r="H13" s="58" t="e">
        <f t="shared" si="1"/>
        <v>#REF!</v>
      </c>
      <c r="I13" s="25">
        <v>10.51</v>
      </c>
      <c r="J13" s="25">
        <v>14.09</v>
      </c>
      <c r="K13" s="26">
        <v>7.943</v>
      </c>
      <c r="L13" s="25">
        <v>7.98</v>
      </c>
      <c r="N13" s="2"/>
      <c r="O13" s="2"/>
    </row>
    <row r="14" spans="1:15" ht="16.5" hidden="1">
      <c r="A14" s="28" t="s">
        <v>0</v>
      </c>
      <c r="B14" s="56" t="e">
        <f>+#REF!/100</f>
        <v>#REF!</v>
      </c>
      <c r="C14" s="29">
        <v>29919</v>
      </c>
      <c r="D14" s="29">
        <v>124298</v>
      </c>
      <c r="E14" s="24">
        <v>9.752333927576506</v>
      </c>
      <c r="F14" s="24">
        <v>9.144414327572136</v>
      </c>
      <c r="G14" s="58" t="e">
        <f t="shared" si="0"/>
        <v>#REF!</v>
      </c>
      <c r="H14" s="58" t="e">
        <f t="shared" si="1"/>
        <v>#REF!</v>
      </c>
      <c r="I14" s="25">
        <v>9.51</v>
      </c>
      <c r="J14" s="25">
        <v>12.88</v>
      </c>
      <c r="K14" s="26">
        <v>6.51</v>
      </c>
      <c r="L14" s="25">
        <v>6.76</v>
      </c>
      <c r="N14" s="2"/>
      <c r="O14" s="2"/>
    </row>
    <row r="15" spans="1:15" ht="16.5" hidden="1">
      <c r="A15" s="28">
        <v>11</v>
      </c>
      <c r="B15" s="56" t="e">
        <f>+#REF!/100</f>
        <v>#REF!</v>
      </c>
      <c r="C15" s="29">
        <v>29760</v>
      </c>
      <c r="D15" s="29">
        <v>124883</v>
      </c>
      <c r="E15" s="24">
        <v>9.443077311375081</v>
      </c>
      <c r="F15" s="24">
        <v>6.019424510019775</v>
      </c>
      <c r="G15" s="58" t="e">
        <f t="shared" si="0"/>
        <v>#REF!</v>
      </c>
      <c r="H15" s="58" t="e">
        <f t="shared" si="1"/>
        <v>#REF!</v>
      </c>
      <c r="I15" s="25">
        <v>9.02</v>
      </c>
      <c r="J15" s="25">
        <v>11.05</v>
      </c>
      <c r="K15" s="26">
        <v>6.257</v>
      </c>
      <c r="L15" s="25">
        <v>6.56</v>
      </c>
      <c r="N15" s="2"/>
      <c r="O15" s="2"/>
    </row>
    <row r="16" spans="1:15" ht="16.5" hidden="1">
      <c r="A16" s="28" t="s">
        <v>0</v>
      </c>
      <c r="B16" s="56" t="e">
        <f>+#REF!/100</f>
        <v>#REF!</v>
      </c>
      <c r="C16" s="29">
        <v>30360</v>
      </c>
      <c r="D16" s="29">
        <v>126377</v>
      </c>
      <c r="E16" s="24">
        <v>9.448916004333373</v>
      </c>
      <c r="F16" s="24">
        <v>7.313720474961144</v>
      </c>
      <c r="G16" s="58" t="e">
        <f t="shared" si="0"/>
        <v>#REF!</v>
      </c>
      <c r="H16" s="58" t="e">
        <f t="shared" si="1"/>
        <v>#REF!</v>
      </c>
      <c r="I16" s="25">
        <v>9.14</v>
      </c>
      <c r="J16" s="25">
        <v>10.45</v>
      </c>
      <c r="K16" s="26">
        <v>6.042</v>
      </c>
      <c r="L16" s="25">
        <v>6.26</v>
      </c>
      <c r="N16" s="2"/>
      <c r="O16" s="2"/>
    </row>
    <row r="17" spans="1:15" ht="16.5" hidden="1">
      <c r="A17" s="22" t="s">
        <v>7</v>
      </c>
      <c r="B17" s="56" t="e">
        <f>+#REF!/100</f>
        <v>#REF!</v>
      </c>
      <c r="C17" s="23">
        <v>30761</v>
      </c>
      <c r="D17" s="29">
        <v>128037</v>
      </c>
      <c r="E17" s="24">
        <v>8.447565182222249</v>
      </c>
      <c r="F17" s="7">
        <v>-4.8783419243113855</v>
      </c>
      <c r="G17" s="58" t="e">
        <f t="shared" si="0"/>
        <v>#REF!</v>
      </c>
      <c r="H17" s="58" t="e">
        <f t="shared" si="1"/>
        <v>#REF!</v>
      </c>
      <c r="I17" s="25">
        <v>10.54</v>
      </c>
      <c r="J17" s="25">
        <v>10.11</v>
      </c>
      <c r="K17" s="26">
        <v>5.705</v>
      </c>
      <c r="L17" s="25">
        <v>6.49</v>
      </c>
      <c r="N17" s="2"/>
      <c r="O17" s="2"/>
    </row>
    <row r="18" spans="1:15" ht="16.5" hidden="1">
      <c r="A18" s="28" t="s">
        <v>0</v>
      </c>
      <c r="B18" s="56" t="e">
        <f>+#REF!/100</f>
        <v>#REF!</v>
      </c>
      <c r="C18" s="29">
        <v>32022</v>
      </c>
      <c r="D18" s="23">
        <v>129887</v>
      </c>
      <c r="E18" s="24">
        <v>8.683200166547733</v>
      </c>
      <c r="F18" s="7">
        <v>8.542214061540406</v>
      </c>
      <c r="G18" s="58" t="e">
        <f t="shared" si="0"/>
        <v>#REF!</v>
      </c>
      <c r="H18" s="58" t="e">
        <f t="shared" si="1"/>
        <v>#REF!</v>
      </c>
      <c r="I18" s="25">
        <v>7.62</v>
      </c>
      <c r="J18" s="25">
        <v>9.55</v>
      </c>
      <c r="K18" s="26">
        <v>6.103</v>
      </c>
      <c r="L18" s="25">
        <v>7.06</v>
      </c>
      <c r="N18" s="2"/>
      <c r="O18" s="2"/>
    </row>
    <row r="19" spans="1:15" ht="16.5" hidden="1">
      <c r="A19" s="28">
        <v>3</v>
      </c>
      <c r="B19" s="56" t="e">
        <f>+#REF!/100</f>
        <v>#REF!</v>
      </c>
      <c r="C19" s="29">
        <v>31298</v>
      </c>
      <c r="D19" s="29">
        <v>129762</v>
      </c>
      <c r="E19" s="24">
        <v>8.4538498506028</v>
      </c>
      <c r="F19" s="7">
        <v>8.956225690474227</v>
      </c>
      <c r="G19" s="58" t="e">
        <f t="shared" si="0"/>
        <v>#REF!</v>
      </c>
      <c r="H19" s="58" t="e">
        <f t="shared" si="1"/>
        <v>#REF!</v>
      </c>
      <c r="I19" s="25">
        <v>7.28</v>
      </c>
      <c r="J19" s="25">
        <v>9.33</v>
      </c>
      <c r="K19" s="26">
        <v>6.082</v>
      </c>
      <c r="L19" s="25">
        <v>6.73</v>
      </c>
      <c r="N19" s="2"/>
      <c r="O19" s="2"/>
    </row>
    <row r="20" spans="1:15" ht="16.5" hidden="1">
      <c r="A20" s="28" t="s">
        <v>0</v>
      </c>
      <c r="B20" s="56" t="e">
        <f>+#REF!/100</f>
        <v>#REF!</v>
      </c>
      <c r="C20" s="29">
        <v>31304</v>
      </c>
      <c r="D20" s="29">
        <v>129819</v>
      </c>
      <c r="E20" s="24">
        <v>8.379248090798463</v>
      </c>
      <c r="F20" s="7">
        <v>8.087718436175933</v>
      </c>
      <c r="G20" s="58" t="e">
        <f t="shared" si="0"/>
        <v>#REF!</v>
      </c>
      <c r="H20" s="58" t="e">
        <f t="shared" si="1"/>
        <v>#REF!</v>
      </c>
      <c r="I20" s="25">
        <v>7.47</v>
      </c>
      <c r="J20" s="25">
        <v>10.04</v>
      </c>
      <c r="K20" s="26">
        <v>5.93</v>
      </c>
      <c r="L20" s="25">
        <v>6.65</v>
      </c>
      <c r="N20" s="2"/>
      <c r="O20" s="2"/>
    </row>
    <row r="21" spans="1:15" ht="16.5" hidden="1">
      <c r="A21" s="28">
        <v>5</v>
      </c>
      <c r="B21" s="56" t="e">
        <f>+#REF!/100</f>
        <v>#REF!</v>
      </c>
      <c r="C21" s="29">
        <v>30966</v>
      </c>
      <c r="D21" s="29">
        <v>130576</v>
      </c>
      <c r="E21" s="24">
        <v>9.0141126103487</v>
      </c>
      <c r="F21" s="7">
        <v>9.22231202861579</v>
      </c>
      <c r="G21" s="58" t="e">
        <f t="shared" si="0"/>
        <v>#REF!</v>
      </c>
      <c r="H21" s="58" t="e">
        <f t="shared" si="1"/>
        <v>#REF!</v>
      </c>
      <c r="I21" s="30">
        <v>8.49</v>
      </c>
      <c r="J21" s="25">
        <v>9.71</v>
      </c>
      <c r="K21" s="26">
        <v>5.45</v>
      </c>
      <c r="L21" s="25">
        <v>5.79</v>
      </c>
      <c r="N21" s="2"/>
      <c r="O21" s="2"/>
    </row>
    <row r="22" spans="1:15" ht="16.5" hidden="1">
      <c r="A22" s="28" t="s">
        <v>0</v>
      </c>
      <c r="B22" s="56" t="e">
        <f>+#REF!/100</f>
        <v>#REF!</v>
      </c>
      <c r="C22" s="29">
        <v>31520</v>
      </c>
      <c r="D22" s="29">
        <v>132305</v>
      </c>
      <c r="E22" s="24">
        <v>9.47450189682666</v>
      </c>
      <c r="F22" s="7">
        <v>9.722605934018034</v>
      </c>
      <c r="G22" s="58" t="e">
        <f t="shared" si="0"/>
        <v>#REF!</v>
      </c>
      <c r="H22" s="58" t="e">
        <f t="shared" si="1"/>
        <v>#REF!</v>
      </c>
      <c r="I22" s="25">
        <v>8.4</v>
      </c>
      <c r="J22" s="25">
        <v>8.66</v>
      </c>
      <c r="K22" s="26">
        <v>5.09</v>
      </c>
      <c r="L22" s="25">
        <v>5.37</v>
      </c>
      <c r="N22" s="2"/>
      <c r="O22" s="2"/>
    </row>
    <row r="23" spans="1:15" ht="16.5" hidden="1">
      <c r="A23" s="28">
        <v>7</v>
      </c>
      <c r="B23" s="56" t="e">
        <f>+#REF!/100</f>
        <v>#REF!</v>
      </c>
      <c r="C23" s="29">
        <v>32094</v>
      </c>
      <c r="D23" s="29">
        <v>134462</v>
      </c>
      <c r="E23" s="24">
        <v>9.58061945594395</v>
      </c>
      <c r="F23" s="7">
        <v>7.827511739376462</v>
      </c>
      <c r="G23" s="58" t="e">
        <f t="shared" si="0"/>
        <v>#REF!</v>
      </c>
      <c r="H23" s="58" t="e">
        <f t="shared" si="1"/>
        <v>#REF!</v>
      </c>
      <c r="I23" s="25">
        <v>8.55</v>
      </c>
      <c r="J23" s="25">
        <v>7.89</v>
      </c>
      <c r="K23" s="26">
        <v>5.04</v>
      </c>
      <c r="L23" s="25">
        <v>5.19</v>
      </c>
      <c r="N23" s="2"/>
      <c r="O23" s="2"/>
    </row>
    <row r="24" spans="1:15" ht="16.5" hidden="1">
      <c r="A24" s="28" t="s">
        <v>0</v>
      </c>
      <c r="B24" s="56" t="e">
        <f>+#REF!/100</f>
        <v>#REF!</v>
      </c>
      <c r="C24" s="29">
        <v>31576</v>
      </c>
      <c r="D24" s="29">
        <v>135004</v>
      </c>
      <c r="E24" s="24">
        <v>9.409943160982026</v>
      </c>
      <c r="F24" s="7">
        <v>4.34985999568292</v>
      </c>
      <c r="G24" s="58" t="e">
        <f t="shared" si="0"/>
        <v>#REF!</v>
      </c>
      <c r="H24" s="58" t="e">
        <f t="shared" si="1"/>
        <v>#REF!</v>
      </c>
      <c r="I24" s="25">
        <v>8.36</v>
      </c>
      <c r="J24" s="25">
        <v>8.03</v>
      </c>
      <c r="K24" s="26">
        <v>5.45</v>
      </c>
      <c r="L24" s="25">
        <v>5.54</v>
      </c>
      <c r="N24" s="2"/>
      <c r="O24" s="2"/>
    </row>
    <row r="25" spans="1:15" ht="16.5" hidden="1">
      <c r="A25" s="28">
        <v>9</v>
      </c>
      <c r="B25" s="56" t="e">
        <f>+#REF!/100</f>
        <v>#REF!</v>
      </c>
      <c r="C25" s="29">
        <v>31449</v>
      </c>
      <c r="D25" s="29">
        <v>135803</v>
      </c>
      <c r="E25" s="24">
        <v>9.703716012379893</v>
      </c>
      <c r="F25" s="7">
        <v>7.046113705477879</v>
      </c>
      <c r="G25" s="58" t="e">
        <f t="shared" si="0"/>
        <v>#REF!</v>
      </c>
      <c r="H25" s="58" t="e">
        <f t="shared" si="1"/>
        <v>#REF!</v>
      </c>
      <c r="I25" s="25">
        <v>9.05</v>
      </c>
      <c r="J25" s="25">
        <v>8.35</v>
      </c>
      <c r="K25" s="26">
        <v>5.1</v>
      </c>
      <c r="L25" s="25">
        <v>5.22</v>
      </c>
      <c r="N25" s="2"/>
      <c r="O25" s="2"/>
    </row>
    <row r="26" spans="1:15" ht="16.5" hidden="1">
      <c r="A26" s="28" t="s">
        <v>0</v>
      </c>
      <c r="B26" s="56" t="e">
        <f>+#REF!/100</f>
        <v>#REF!</v>
      </c>
      <c r="C26" s="29">
        <v>31560</v>
      </c>
      <c r="D26" s="29">
        <v>136646</v>
      </c>
      <c r="E26" s="24">
        <v>9.933776965608665</v>
      </c>
      <c r="F26" s="7">
        <v>5.393209302973048</v>
      </c>
      <c r="G26" s="58" t="e">
        <f t="shared" si="0"/>
        <v>#REF!</v>
      </c>
      <c r="H26" s="58" t="e">
        <f t="shared" si="1"/>
        <v>#REF!</v>
      </c>
      <c r="I26" s="25">
        <v>9.05</v>
      </c>
      <c r="J26" s="25">
        <v>8.09</v>
      </c>
      <c r="K26" s="26">
        <v>4.93</v>
      </c>
      <c r="L26" s="25">
        <v>5.09</v>
      </c>
      <c r="N26" s="2"/>
      <c r="O26" s="2"/>
    </row>
    <row r="27" spans="1:15" ht="16.5" hidden="1">
      <c r="A27" s="28">
        <v>11</v>
      </c>
      <c r="B27" s="56" t="e">
        <f>+#REF!/100</f>
        <v>#REF!</v>
      </c>
      <c r="C27" s="29">
        <v>31890</v>
      </c>
      <c r="D27" s="29">
        <v>137450</v>
      </c>
      <c r="E27" s="24">
        <v>10.063455572091073</v>
      </c>
      <c r="F27" s="7">
        <v>4.661825619421094</v>
      </c>
      <c r="G27" s="58" t="e">
        <f t="shared" si="0"/>
        <v>#REF!</v>
      </c>
      <c r="H27" s="58" t="e">
        <f t="shared" si="1"/>
        <v>#REF!</v>
      </c>
      <c r="I27" s="25">
        <v>9.21</v>
      </c>
      <c r="J27" s="25">
        <v>8.35</v>
      </c>
      <c r="K27" s="26">
        <v>5.05</v>
      </c>
      <c r="L27" s="25">
        <v>5.11</v>
      </c>
      <c r="M27" s="27"/>
      <c r="N27" s="2"/>
      <c r="O27" s="2"/>
    </row>
    <row r="28" spans="1:15" ht="16.5" hidden="1">
      <c r="A28" s="28" t="s">
        <v>0</v>
      </c>
      <c r="B28" s="56" t="e">
        <f>+#REF!/100</f>
        <v>#REF!</v>
      </c>
      <c r="C28" s="29">
        <v>32862</v>
      </c>
      <c r="D28" s="29">
        <v>138448</v>
      </c>
      <c r="E28" s="24">
        <v>9.551742542065544</v>
      </c>
      <c r="F28" s="7">
        <v>4.590829666572077</v>
      </c>
      <c r="G28" s="58" t="e">
        <f t="shared" si="0"/>
        <v>#REF!</v>
      </c>
      <c r="H28" s="58" t="e">
        <f t="shared" si="1"/>
        <v>#REF!</v>
      </c>
      <c r="I28" s="25">
        <v>8.61</v>
      </c>
      <c r="J28" s="25">
        <v>7.86</v>
      </c>
      <c r="K28" s="26">
        <v>5.15</v>
      </c>
      <c r="L28" s="25">
        <v>5.26</v>
      </c>
      <c r="M28" s="27"/>
      <c r="N28" s="2"/>
      <c r="O28" s="2">
        <v>7.86</v>
      </c>
    </row>
    <row r="29" spans="1:15" ht="16.5" hidden="1">
      <c r="A29" s="22" t="s">
        <v>8</v>
      </c>
      <c r="B29" s="56" t="e">
        <f>+#REF!/100</f>
        <v>#REF!</v>
      </c>
      <c r="C29" s="23">
        <v>34225</v>
      </c>
      <c r="D29" s="29">
        <v>140002</v>
      </c>
      <c r="E29" s="24">
        <v>9.35</v>
      </c>
      <c r="F29" s="7">
        <v>11.405491590931376</v>
      </c>
      <c r="G29" s="58" t="e">
        <f t="shared" si="0"/>
        <v>#REF!</v>
      </c>
      <c r="H29" s="58" t="e">
        <f t="shared" si="1"/>
        <v>#REF!</v>
      </c>
      <c r="I29" s="25">
        <v>9.11</v>
      </c>
      <c r="J29" s="31">
        <v>8.35</v>
      </c>
      <c r="K29" s="26">
        <v>5.653</v>
      </c>
      <c r="L29" s="25">
        <v>5.9</v>
      </c>
      <c r="M29" s="27"/>
      <c r="N29" s="2"/>
      <c r="O29" s="2">
        <v>8.11</v>
      </c>
    </row>
    <row r="30" spans="1:15" ht="16.5" hidden="1">
      <c r="A30" s="28" t="s">
        <v>0</v>
      </c>
      <c r="B30" s="56" t="e">
        <f>+#REF!/100</f>
        <v>#REF!</v>
      </c>
      <c r="C30" s="29">
        <v>36142</v>
      </c>
      <c r="D30" s="29">
        <v>142720</v>
      </c>
      <c r="E30" s="24">
        <v>9.88</v>
      </c>
      <c r="F30" s="7">
        <v>8.533093514634999</v>
      </c>
      <c r="G30" s="58" t="e">
        <f t="shared" si="0"/>
        <v>#REF!</v>
      </c>
      <c r="H30" s="58" t="e">
        <f t="shared" si="1"/>
        <v>#REF!</v>
      </c>
      <c r="I30" s="25">
        <v>10.36</v>
      </c>
      <c r="J30" s="31">
        <v>7.74</v>
      </c>
      <c r="K30" s="26">
        <v>6.66</v>
      </c>
      <c r="L30" s="25">
        <v>6.32</v>
      </c>
      <c r="M30" s="27"/>
      <c r="N30" s="2"/>
      <c r="O30" s="2">
        <v>7.49</v>
      </c>
    </row>
    <row r="31" spans="1:15" ht="16.5" hidden="1">
      <c r="A31" s="28">
        <v>3</v>
      </c>
      <c r="B31" s="56" t="e">
        <f>+#REF!/100</f>
        <v>#REF!</v>
      </c>
      <c r="C31" s="29">
        <v>35818</v>
      </c>
      <c r="D31" s="29">
        <v>142779</v>
      </c>
      <c r="E31" s="24">
        <v>10.03</v>
      </c>
      <c r="F31" s="7">
        <v>6.814458137949501</v>
      </c>
      <c r="G31" s="58" t="e">
        <f t="shared" si="0"/>
        <v>#REF!</v>
      </c>
      <c r="H31" s="58" t="e">
        <f t="shared" si="1"/>
        <v>#REF!</v>
      </c>
      <c r="I31" s="25">
        <v>10.36</v>
      </c>
      <c r="J31" s="31">
        <v>8.22</v>
      </c>
      <c r="K31" s="26">
        <v>6.188</v>
      </c>
      <c r="L31" s="25">
        <v>6.18</v>
      </c>
      <c r="M31" s="27"/>
      <c r="N31" s="2"/>
      <c r="O31" s="2">
        <v>6.94</v>
      </c>
    </row>
    <row r="32" spans="1:15" ht="16.5" hidden="1">
      <c r="A32" s="28" t="s">
        <v>0</v>
      </c>
      <c r="B32" s="56" t="e">
        <f>+#REF!/100</f>
        <v>#REF!</v>
      </c>
      <c r="C32" s="29">
        <v>35756</v>
      </c>
      <c r="D32" s="29">
        <v>142494</v>
      </c>
      <c r="E32" s="24">
        <v>9.76</v>
      </c>
      <c r="F32" s="7">
        <v>6.630687452508653</v>
      </c>
      <c r="G32" s="58" t="e">
        <f t="shared" si="0"/>
        <v>#REF!</v>
      </c>
      <c r="H32" s="58" t="e">
        <f t="shared" si="1"/>
        <v>#REF!</v>
      </c>
      <c r="I32" s="25">
        <v>9.05</v>
      </c>
      <c r="J32" s="31">
        <v>7.27</v>
      </c>
      <c r="K32" s="26">
        <v>6.562</v>
      </c>
      <c r="L32" s="25">
        <v>6.46</v>
      </c>
      <c r="M32" s="27"/>
      <c r="N32" s="2"/>
      <c r="O32" s="2">
        <v>5.75</v>
      </c>
    </row>
    <row r="33" spans="1:19" s="34" customFormat="1" ht="16.5" hidden="1">
      <c r="A33" s="28">
        <v>5</v>
      </c>
      <c r="B33" s="56" t="e">
        <f>+#REF!/100</f>
        <v>#REF!</v>
      </c>
      <c r="C33" s="32">
        <v>35460</v>
      </c>
      <c r="D33" s="32">
        <v>142321</v>
      </c>
      <c r="E33" s="24">
        <v>8.99</v>
      </c>
      <c r="F33" s="7">
        <v>5.428606830235296</v>
      </c>
      <c r="G33" s="58" t="e">
        <f t="shared" si="0"/>
        <v>#REF!</v>
      </c>
      <c r="H33" s="58" t="e">
        <f t="shared" si="1"/>
        <v>#REF!</v>
      </c>
      <c r="I33" s="33">
        <v>8.48</v>
      </c>
      <c r="J33" s="31">
        <v>6.9</v>
      </c>
      <c r="K33" s="26">
        <v>5.663</v>
      </c>
      <c r="L33" s="33">
        <v>5.8</v>
      </c>
      <c r="M33" s="27"/>
      <c r="N33" s="2"/>
      <c r="O33" s="2">
        <v>5.36</v>
      </c>
      <c r="P33" s="2"/>
      <c r="Q33" s="2"/>
      <c r="R33" s="2"/>
      <c r="S33" s="2"/>
    </row>
    <row r="34" spans="1:15" ht="16.5" hidden="1">
      <c r="A34" s="28" t="s">
        <v>0</v>
      </c>
      <c r="B34" s="56" t="e">
        <f>+#REF!/100</f>
        <v>#REF!</v>
      </c>
      <c r="C34" s="29">
        <v>36071</v>
      </c>
      <c r="D34" s="29">
        <v>143346</v>
      </c>
      <c r="E34" s="24">
        <v>8.35</v>
      </c>
      <c r="F34" s="7">
        <v>5.816965078519559</v>
      </c>
      <c r="G34" s="58" t="e">
        <f t="shared" si="0"/>
        <v>#REF!</v>
      </c>
      <c r="H34" s="58" t="e">
        <f t="shared" si="1"/>
        <v>#REF!</v>
      </c>
      <c r="I34" s="25">
        <v>7.52</v>
      </c>
      <c r="J34" s="31">
        <v>6.62</v>
      </c>
      <c r="K34" s="26">
        <v>7.208</v>
      </c>
      <c r="L34" s="25">
        <v>6.55</v>
      </c>
      <c r="M34" s="27"/>
      <c r="N34" s="2"/>
      <c r="O34" s="2">
        <v>5.02</v>
      </c>
    </row>
    <row r="35" spans="1:15" ht="16.5" hidden="1">
      <c r="A35" s="28">
        <v>7</v>
      </c>
      <c r="B35" s="56" t="e">
        <f>+#REF!/100</f>
        <v>#REF!</v>
      </c>
      <c r="C35" s="29">
        <v>37161</v>
      </c>
      <c r="D35" s="29">
        <v>144683</v>
      </c>
      <c r="E35" s="24">
        <v>7.6</v>
      </c>
      <c r="F35" s="7">
        <v>8.564235383397545</v>
      </c>
      <c r="G35" s="58" t="e">
        <f t="shared" si="0"/>
        <v>#REF!</v>
      </c>
      <c r="H35" s="58" t="e">
        <f t="shared" si="1"/>
        <v>#REF!</v>
      </c>
      <c r="I35" s="25">
        <v>7.53</v>
      </c>
      <c r="J35" s="31">
        <v>7</v>
      </c>
      <c r="K35" s="26">
        <v>7.107</v>
      </c>
      <c r="L35" s="25">
        <v>6.85</v>
      </c>
      <c r="M35" s="27"/>
      <c r="N35" s="2"/>
      <c r="O35" s="2">
        <v>5.19</v>
      </c>
    </row>
    <row r="36" spans="1:15" ht="16.5" hidden="1">
      <c r="A36" s="28" t="s">
        <v>0</v>
      </c>
      <c r="B36" s="56" t="e">
        <f>+#REF!/100</f>
        <v>#REF!</v>
      </c>
      <c r="C36" s="29">
        <v>36965</v>
      </c>
      <c r="D36" s="29">
        <v>144582</v>
      </c>
      <c r="E36" s="24">
        <v>7.09</v>
      </c>
      <c r="F36" s="7">
        <v>7.497034512081328</v>
      </c>
      <c r="G36" s="58" t="e">
        <f t="shared" si="0"/>
        <v>#REF!</v>
      </c>
      <c r="H36" s="58" t="e">
        <f t="shared" si="1"/>
        <v>#REF!</v>
      </c>
      <c r="I36" s="25">
        <v>7.42</v>
      </c>
      <c r="J36" s="31">
        <v>6.88</v>
      </c>
      <c r="K36" s="26">
        <v>8.112</v>
      </c>
      <c r="L36" s="25">
        <v>7.62</v>
      </c>
      <c r="M36" s="27"/>
      <c r="N36" s="2"/>
      <c r="O36" s="2">
        <v>5.13</v>
      </c>
    </row>
    <row r="37" spans="1:15" ht="16.5" hidden="1">
      <c r="A37" s="28">
        <v>9</v>
      </c>
      <c r="B37" s="56" t="e">
        <f>+#REF!/100</f>
        <v>#REF!</v>
      </c>
      <c r="C37" s="29">
        <v>36222</v>
      </c>
      <c r="D37" s="29">
        <v>144634</v>
      </c>
      <c r="E37" s="24">
        <v>6.5</v>
      </c>
      <c r="F37" s="7">
        <v>6.990337553380428</v>
      </c>
      <c r="G37" s="58" t="e">
        <f t="shared" si="0"/>
        <v>#REF!</v>
      </c>
      <c r="H37" s="58" t="e">
        <f t="shared" si="1"/>
        <v>#REF!</v>
      </c>
      <c r="I37" s="25">
        <v>6.78</v>
      </c>
      <c r="J37" s="31">
        <v>7.04</v>
      </c>
      <c r="K37" s="26">
        <v>7.555</v>
      </c>
      <c r="L37" s="25">
        <v>7.79</v>
      </c>
      <c r="M37" s="27"/>
      <c r="N37" s="2"/>
      <c r="O37" s="2">
        <v>5.27</v>
      </c>
    </row>
    <row r="38" spans="1:15" ht="16.5" hidden="1">
      <c r="A38" s="28" t="s">
        <v>0</v>
      </c>
      <c r="B38" s="56" t="e">
        <f>+#REF!/100</f>
        <v>#REF!</v>
      </c>
      <c r="C38" s="29">
        <v>35249</v>
      </c>
      <c r="D38" s="29">
        <v>145556</v>
      </c>
      <c r="E38" s="24">
        <v>6.52</v>
      </c>
      <c r="F38" s="7">
        <v>8.99676605883539</v>
      </c>
      <c r="G38" s="58" t="e">
        <f aca="true" t="shared" si="2" ref="G38:G54">C38/B38</f>
        <v>#REF!</v>
      </c>
      <c r="H38" s="58" t="e">
        <f aca="true" t="shared" si="3" ref="H38:H54">D38/B38</f>
        <v>#REF!</v>
      </c>
      <c r="I38" s="25">
        <v>6.95</v>
      </c>
      <c r="J38" s="31">
        <v>8.24</v>
      </c>
      <c r="K38" s="26">
        <v>7.82</v>
      </c>
      <c r="L38" s="25">
        <v>7.59</v>
      </c>
      <c r="M38" s="27"/>
      <c r="N38" s="2"/>
      <c r="O38" s="2">
        <v>6.26</v>
      </c>
    </row>
    <row r="39" spans="1:15" ht="16.5" hidden="1">
      <c r="A39" s="28">
        <v>11</v>
      </c>
      <c r="B39" s="56" t="e">
        <f>+#REF!/100</f>
        <v>#REF!</v>
      </c>
      <c r="C39" s="29">
        <v>36068</v>
      </c>
      <c r="D39" s="29">
        <v>147469</v>
      </c>
      <c r="E39" s="24">
        <v>7.29</v>
      </c>
      <c r="F39" s="7">
        <v>9.04426610520936</v>
      </c>
      <c r="G39" s="58" t="e">
        <f t="shared" si="2"/>
        <v>#REF!</v>
      </c>
      <c r="H39" s="58" t="e">
        <f t="shared" si="3"/>
        <v>#REF!</v>
      </c>
      <c r="I39" s="25">
        <v>7.42</v>
      </c>
      <c r="J39" s="31">
        <v>8.37</v>
      </c>
      <c r="K39" s="26">
        <v>7.12</v>
      </c>
      <c r="L39" s="25">
        <v>7.45</v>
      </c>
      <c r="M39" s="27"/>
      <c r="N39" s="2"/>
      <c r="O39" s="35">
        <v>6.23</v>
      </c>
    </row>
    <row r="40" spans="1:15" ht="16.5" hidden="1">
      <c r="A40" s="28" t="s">
        <v>0</v>
      </c>
      <c r="B40" s="56" t="e">
        <f>+#REF!/100</f>
        <v>#REF!</v>
      </c>
      <c r="C40" s="29">
        <v>36598</v>
      </c>
      <c r="D40" s="29">
        <v>149568</v>
      </c>
      <c r="E40" s="24">
        <v>8.03</v>
      </c>
      <c r="F40" s="7">
        <v>7.05078762396036</v>
      </c>
      <c r="G40" s="58" t="e">
        <f t="shared" si="2"/>
        <v>#REF!</v>
      </c>
      <c r="H40" s="58" t="e">
        <f t="shared" si="3"/>
        <v>#REF!</v>
      </c>
      <c r="I40" s="25">
        <v>8.14</v>
      </c>
      <c r="J40" s="31">
        <v>9.96</v>
      </c>
      <c r="K40" s="26">
        <v>6.67</v>
      </c>
      <c r="L40" s="25">
        <v>7.43</v>
      </c>
      <c r="M40" s="27"/>
      <c r="N40" s="2"/>
      <c r="O40" s="2">
        <v>7.91</v>
      </c>
    </row>
    <row r="41" spans="1:15" ht="16.5" hidden="1">
      <c r="A41" s="22" t="s">
        <v>9</v>
      </c>
      <c r="B41" s="56" t="e">
        <f>+#REF!/100</f>
        <v>#REF!</v>
      </c>
      <c r="C41" s="29">
        <v>38167</v>
      </c>
      <c r="D41" s="29">
        <v>153128</v>
      </c>
      <c r="E41" s="24">
        <v>9.37</v>
      </c>
      <c r="F41" s="7">
        <v>12.972991141563298</v>
      </c>
      <c r="G41" s="58" t="e">
        <f t="shared" si="2"/>
        <v>#REF!</v>
      </c>
      <c r="H41" s="58" t="e">
        <f t="shared" si="3"/>
        <v>#REF!</v>
      </c>
      <c r="I41" s="25">
        <v>7.82</v>
      </c>
      <c r="J41" s="31">
        <v>10.89</v>
      </c>
      <c r="K41" s="26">
        <v>7.31</v>
      </c>
      <c r="L41" s="25">
        <v>7.96</v>
      </c>
      <c r="M41" s="27"/>
      <c r="N41" s="2"/>
      <c r="O41" s="2">
        <v>8.72</v>
      </c>
    </row>
    <row r="42" spans="1:15" ht="16.5" hidden="1">
      <c r="A42" s="30"/>
      <c r="B42" s="56" t="e">
        <f>+#REF!/100</f>
        <v>#REF!</v>
      </c>
      <c r="C42" s="29">
        <v>38484</v>
      </c>
      <c r="D42" s="29">
        <v>154866</v>
      </c>
      <c r="E42" s="24">
        <v>8.51</v>
      </c>
      <c r="F42" s="7">
        <v>0.8515835176833235</v>
      </c>
      <c r="G42" s="58" t="e">
        <f t="shared" si="2"/>
        <v>#REF!</v>
      </c>
      <c r="H42" s="58" t="e">
        <f t="shared" si="3"/>
        <v>#REF!</v>
      </c>
      <c r="I42" s="25">
        <v>9.12</v>
      </c>
      <c r="J42" s="31">
        <v>11.01</v>
      </c>
      <c r="K42" s="26">
        <v>7.222</v>
      </c>
      <c r="L42" s="25">
        <v>7.78</v>
      </c>
      <c r="M42" s="27"/>
      <c r="N42" s="2"/>
      <c r="O42" s="2">
        <v>8.91</v>
      </c>
    </row>
    <row r="43" spans="1:15" ht="16.5" hidden="1">
      <c r="A43" s="36" t="s">
        <v>10</v>
      </c>
      <c r="B43" s="56" t="e">
        <f>+#REF!/100</f>
        <v>#REF!</v>
      </c>
      <c r="C43" s="29">
        <v>37570</v>
      </c>
      <c r="D43" s="29">
        <v>154394</v>
      </c>
      <c r="E43" s="24">
        <v>8.13</v>
      </c>
      <c r="F43" s="7">
        <v>3.3585263394812443</v>
      </c>
      <c r="G43" s="58" t="e">
        <f t="shared" si="2"/>
        <v>#REF!</v>
      </c>
      <c r="H43" s="58" t="e">
        <f t="shared" si="3"/>
        <v>#REF!</v>
      </c>
      <c r="I43" s="25">
        <v>8.64</v>
      </c>
      <c r="J43" s="31">
        <v>10</v>
      </c>
      <c r="K43" s="26">
        <v>6.931</v>
      </c>
      <c r="L43" s="25">
        <v>7.51</v>
      </c>
      <c r="M43" s="27"/>
      <c r="N43" s="2"/>
      <c r="O43" s="2">
        <v>9.01</v>
      </c>
    </row>
    <row r="44" spans="1:15" ht="16.5" hidden="1">
      <c r="A44" s="30"/>
      <c r="B44" s="56" t="e">
        <f>+#REF!/100</f>
        <v>#REF!</v>
      </c>
      <c r="C44" s="29">
        <v>36814</v>
      </c>
      <c r="D44" s="29">
        <v>154422</v>
      </c>
      <c r="E44" s="24">
        <v>8.37</v>
      </c>
      <c r="F44" s="7">
        <v>3.683306410624752</v>
      </c>
      <c r="G44" s="58" t="e">
        <f t="shared" si="2"/>
        <v>#REF!</v>
      </c>
      <c r="H44" s="58" t="e">
        <f t="shared" si="3"/>
        <v>#REF!</v>
      </c>
      <c r="I44" s="25">
        <v>8.57</v>
      </c>
      <c r="J44" s="31">
        <v>9.59</v>
      </c>
      <c r="K44" s="26">
        <v>6.8</v>
      </c>
      <c r="L44" s="25">
        <v>7.15</v>
      </c>
      <c r="M44" s="27"/>
      <c r="N44" s="2"/>
      <c r="O44" s="2">
        <v>8.74</v>
      </c>
    </row>
    <row r="45" spans="1:15" ht="16.5" hidden="1">
      <c r="A45" s="36" t="s">
        <v>11</v>
      </c>
      <c r="B45" s="56" t="e">
        <f>+#REF!/100</f>
        <v>#REF!</v>
      </c>
      <c r="C45" s="29">
        <v>36192</v>
      </c>
      <c r="D45" s="29">
        <v>154117</v>
      </c>
      <c r="E45" s="24">
        <v>8.29</v>
      </c>
      <c r="F45" s="7">
        <v>5.3306691234934505</v>
      </c>
      <c r="G45" s="58" t="e">
        <f t="shared" si="2"/>
        <v>#REF!</v>
      </c>
      <c r="H45" s="58" t="e">
        <f t="shared" si="3"/>
        <v>#REF!</v>
      </c>
      <c r="I45" s="25">
        <v>8.33</v>
      </c>
      <c r="J45" s="31">
        <v>9.29</v>
      </c>
      <c r="K45" s="26">
        <v>6.88</v>
      </c>
      <c r="L45" s="25">
        <v>7</v>
      </c>
      <c r="M45" s="27"/>
      <c r="N45" s="2"/>
      <c r="O45" s="2">
        <v>8.73</v>
      </c>
    </row>
    <row r="46" spans="1:15" ht="16.5" hidden="1">
      <c r="A46" s="30"/>
      <c r="B46" s="56" t="e">
        <f>+#REF!/100</f>
        <v>#REF!</v>
      </c>
      <c r="C46" s="29">
        <v>36367</v>
      </c>
      <c r="D46" s="29">
        <v>154470</v>
      </c>
      <c r="E46" s="24">
        <v>7.76</v>
      </c>
      <c r="F46" s="7">
        <v>4.600518129007767</v>
      </c>
      <c r="G46" s="58" t="e">
        <f t="shared" si="2"/>
        <v>#REF!</v>
      </c>
      <c r="H46" s="58" t="e">
        <f t="shared" si="3"/>
        <v>#REF!</v>
      </c>
      <c r="I46" s="25">
        <v>8.1</v>
      </c>
      <c r="J46" s="31">
        <v>9.8</v>
      </c>
      <c r="K46" s="26">
        <v>6.84</v>
      </c>
      <c r="L46" s="25">
        <v>7.08</v>
      </c>
      <c r="M46" s="27"/>
      <c r="N46" s="2"/>
      <c r="O46" s="2">
        <v>9.25</v>
      </c>
    </row>
    <row r="47" spans="1:15" ht="16.5" hidden="1">
      <c r="A47" s="36" t="s">
        <v>12</v>
      </c>
      <c r="B47" s="56" t="e">
        <f>+#REF!/100</f>
        <v>#REF!</v>
      </c>
      <c r="C47" s="29">
        <v>36795</v>
      </c>
      <c r="D47" s="29">
        <v>156185</v>
      </c>
      <c r="E47" s="24">
        <v>7.95</v>
      </c>
      <c r="F47" s="7">
        <v>3.7314758912047523</v>
      </c>
      <c r="G47" s="58" t="e">
        <f t="shared" si="2"/>
        <v>#REF!</v>
      </c>
      <c r="H47" s="58" t="e">
        <f t="shared" si="3"/>
        <v>#REF!</v>
      </c>
      <c r="I47" s="25">
        <v>7.86</v>
      </c>
      <c r="J47" s="31">
        <v>9.21</v>
      </c>
      <c r="K47" s="26">
        <v>6.75</v>
      </c>
      <c r="L47" s="25">
        <v>6.95</v>
      </c>
      <c r="M47" s="27"/>
      <c r="N47" s="2"/>
      <c r="O47" s="2">
        <v>8.83</v>
      </c>
    </row>
    <row r="48" spans="1:15" ht="16.5" hidden="1">
      <c r="A48" s="30"/>
      <c r="B48" s="56" t="e">
        <f>+#REF!/100</f>
        <v>#REF!</v>
      </c>
      <c r="C48" s="29">
        <v>35989</v>
      </c>
      <c r="D48" s="29">
        <v>156802</v>
      </c>
      <c r="E48" s="24">
        <v>8.45</v>
      </c>
      <c r="F48" s="7">
        <v>5.130628185979475</v>
      </c>
      <c r="G48" s="58" t="e">
        <f t="shared" si="2"/>
        <v>#REF!</v>
      </c>
      <c r="H48" s="58" t="e">
        <f t="shared" si="3"/>
        <v>#REF!</v>
      </c>
      <c r="I48" s="25">
        <v>8.08</v>
      </c>
      <c r="J48" s="31">
        <v>9.52</v>
      </c>
      <c r="K48" s="26">
        <v>6.67</v>
      </c>
      <c r="L48" s="25">
        <v>6.79</v>
      </c>
      <c r="M48" s="27"/>
      <c r="N48" s="2"/>
      <c r="O48" s="2">
        <v>8.97</v>
      </c>
    </row>
    <row r="49" spans="1:15" ht="16.5" hidden="1">
      <c r="A49" s="30" t="s">
        <v>13</v>
      </c>
      <c r="B49" s="56" t="e">
        <f>+#REF!/100</f>
        <v>#REF!</v>
      </c>
      <c r="C49" s="29">
        <v>35855</v>
      </c>
      <c r="D49" s="29">
        <v>158503</v>
      </c>
      <c r="E49" s="24">
        <v>9.59</v>
      </c>
      <c r="F49" s="7">
        <v>2.9469438287442955</v>
      </c>
      <c r="G49" s="58" t="e">
        <f t="shared" si="2"/>
        <v>#REF!</v>
      </c>
      <c r="H49" s="58" t="e">
        <f t="shared" si="3"/>
        <v>#REF!</v>
      </c>
      <c r="I49" s="25">
        <v>9.45</v>
      </c>
      <c r="J49" s="31">
        <v>10.48</v>
      </c>
      <c r="K49" s="26">
        <v>6.52</v>
      </c>
      <c r="L49" s="25">
        <v>6.67</v>
      </c>
      <c r="M49" s="27"/>
      <c r="N49" s="2"/>
      <c r="O49" s="2">
        <v>9.89</v>
      </c>
    </row>
    <row r="50" spans="1:15" ht="16.5" hidden="1">
      <c r="A50" s="30"/>
      <c r="B50" s="56" t="e">
        <f>+#REF!/100</f>
        <v>#REF!</v>
      </c>
      <c r="C50" s="29">
        <v>35977</v>
      </c>
      <c r="D50" s="29">
        <v>159736</v>
      </c>
      <c r="E50" s="24">
        <v>9.74</v>
      </c>
      <c r="F50" s="7">
        <v>4.2267282426275585</v>
      </c>
      <c r="G50" s="58" t="e">
        <f t="shared" si="2"/>
        <v>#REF!</v>
      </c>
      <c r="H50" s="58" t="e">
        <f t="shared" si="3"/>
        <v>#REF!</v>
      </c>
      <c r="I50" s="25">
        <v>9.24</v>
      </c>
      <c r="J50" s="31">
        <v>9.92</v>
      </c>
      <c r="K50" s="26">
        <v>6.06</v>
      </c>
      <c r="L50" s="25">
        <v>6.04</v>
      </c>
      <c r="M50" s="27"/>
      <c r="N50" s="2"/>
      <c r="O50" s="2">
        <v>9.59</v>
      </c>
    </row>
    <row r="51" spans="1:15" ht="16.5" hidden="1">
      <c r="A51" s="28">
        <v>11</v>
      </c>
      <c r="B51" s="56" t="e">
        <f>+#REF!/100</f>
        <v>#REF!</v>
      </c>
      <c r="C51" s="29">
        <v>36768</v>
      </c>
      <c r="D51" s="29">
        <v>161946</v>
      </c>
      <c r="E51" s="24">
        <v>9.82</v>
      </c>
      <c r="F51" s="7">
        <v>4.836929987898969</v>
      </c>
      <c r="G51" s="58" t="e">
        <f t="shared" si="2"/>
        <v>#REF!</v>
      </c>
      <c r="H51" s="58" t="e">
        <f t="shared" si="3"/>
        <v>#REF!</v>
      </c>
      <c r="I51" s="25">
        <v>9.56</v>
      </c>
      <c r="J51" s="31">
        <v>10.5</v>
      </c>
      <c r="K51" s="26">
        <v>5.4</v>
      </c>
      <c r="L51" s="25">
        <v>5.57</v>
      </c>
      <c r="M51" s="27"/>
      <c r="N51" s="2"/>
      <c r="O51" s="2">
        <v>10.43</v>
      </c>
    </row>
    <row r="52" spans="1:15" ht="16.5" hidden="1">
      <c r="A52" s="30"/>
      <c r="B52" s="56" t="e">
        <f>+#REF!/100</f>
        <v>#REF!</v>
      </c>
      <c r="C52" s="29">
        <v>37647</v>
      </c>
      <c r="D52" s="29">
        <v>163091</v>
      </c>
      <c r="E52" s="24">
        <v>9.04</v>
      </c>
      <c r="F52" s="7">
        <v>7.160863517427089</v>
      </c>
      <c r="G52" s="58" t="e">
        <f t="shared" si="2"/>
        <v>#REF!</v>
      </c>
      <c r="H52" s="58" t="e">
        <f t="shared" si="3"/>
        <v>#REF!</v>
      </c>
      <c r="I52" s="25">
        <v>8.27</v>
      </c>
      <c r="J52" s="31">
        <v>7.8</v>
      </c>
      <c r="K52" s="26">
        <v>4.95</v>
      </c>
      <c r="L52" s="25">
        <v>5.21</v>
      </c>
      <c r="M52" s="27"/>
      <c r="N52" s="2"/>
      <c r="O52" s="2">
        <v>7.75</v>
      </c>
    </row>
    <row r="53" spans="1:15" ht="16.5" hidden="1">
      <c r="A53" s="30" t="s">
        <v>14</v>
      </c>
      <c r="B53" s="56" t="e">
        <f>+#REF!/100</f>
        <v>#REF!</v>
      </c>
      <c r="C53" s="29">
        <v>38041</v>
      </c>
      <c r="D53" s="29">
        <v>164407</v>
      </c>
      <c r="E53" s="24">
        <v>7.37</v>
      </c>
      <c r="F53" s="7">
        <v>-2.710991915053839</v>
      </c>
      <c r="G53" s="58" t="e">
        <f t="shared" si="2"/>
        <v>#REF!</v>
      </c>
      <c r="H53" s="58" t="e">
        <f t="shared" si="3"/>
        <v>#REF!</v>
      </c>
      <c r="I53" s="25">
        <v>8.54</v>
      </c>
      <c r="J53" s="31">
        <v>6.36</v>
      </c>
      <c r="K53" s="26">
        <v>4.85</v>
      </c>
      <c r="L53" s="25">
        <v>5.2</v>
      </c>
      <c r="M53" s="27"/>
      <c r="N53" s="2"/>
      <c r="O53" s="2">
        <v>6.59</v>
      </c>
    </row>
    <row r="54" spans="2:15" ht="16.5" hidden="1">
      <c r="B54" s="56" t="e">
        <f>+#REF!/100</f>
        <v>#REF!</v>
      </c>
      <c r="C54" s="14">
        <v>39652</v>
      </c>
      <c r="D54" s="14">
        <v>167024</v>
      </c>
      <c r="E54" s="24">
        <v>7.85</v>
      </c>
      <c r="F54" s="7">
        <v>11.816122048573035</v>
      </c>
      <c r="G54" s="58" t="e">
        <f t="shared" si="2"/>
        <v>#REF!</v>
      </c>
      <c r="H54" s="58" t="e">
        <f t="shared" si="3"/>
        <v>#REF!</v>
      </c>
      <c r="I54" s="17">
        <v>7.08</v>
      </c>
      <c r="J54" s="31">
        <v>6.96</v>
      </c>
      <c r="K54" s="37">
        <v>4.75</v>
      </c>
      <c r="L54" s="17">
        <v>5.08</v>
      </c>
      <c r="M54" s="27"/>
      <c r="N54" s="2"/>
      <c r="O54" s="2">
        <v>7.14</v>
      </c>
    </row>
    <row r="55" spans="1:15" ht="16.5" hidden="1">
      <c r="A55" s="38" t="s">
        <v>15</v>
      </c>
      <c r="B55" s="56" t="e">
        <f>+#REF!/100</f>
        <v>#REF!</v>
      </c>
      <c r="C55" s="14">
        <v>39079</v>
      </c>
      <c r="D55" s="14">
        <v>167630</v>
      </c>
      <c r="E55" s="24">
        <v>8.57</v>
      </c>
      <c r="F55" s="7">
        <v>7.300864395001298</v>
      </c>
      <c r="G55" s="58" t="e">
        <f aca="true" t="shared" si="4" ref="G55:G60">C55/B55</f>
        <v>#REF!</v>
      </c>
      <c r="H55" s="58" t="e">
        <f aca="true" t="shared" si="5" ref="H55:H60">D55/B55</f>
        <v>#REF!</v>
      </c>
      <c r="I55" s="17">
        <v>7.8</v>
      </c>
      <c r="J55" s="31">
        <v>6.67</v>
      </c>
      <c r="K55" s="37">
        <v>4.73</v>
      </c>
      <c r="L55" s="17">
        <v>4.8</v>
      </c>
      <c r="M55" s="27"/>
      <c r="N55" s="2"/>
      <c r="O55" s="2">
        <v>6.82</v>
      </c>
    </row>
    <row r="56" spans="2:15" ht="16.5" hidden="1">
      <c r="B56" s="56" t="e">
        <f>+#REF!/100</f>
        <v>#REF!</v>
      </c>
      <c r="C56" s="14">
        <v>39542</v>
      </c>
      <c r="D56" s="14">
        <v>168461</v>
      </c>
      <c r="E56" s="24">
        <v>9.09</v>
      </c>
      <c r="F56" s="7">
        <v>6.597019589568134</v>
      </c>
      <c r="G56" s="58" t="e">
        <f t="shared" si="4"/>
        <v>#REF!</v>
      </c>
      <c r="H56" s="58" t="e">
        <f t="shared" si="5"/>
        <v>#REF!</v>
      </c>
      <c r="I56" s="17">
        <v>8.99</v>
      </c>
      <c r="J56" s="31">
        <v>7.21</v>
      </c>
      <c r="K56" s="37">
        <v>4.72</v>
      </c>
      <c r="L56" s="17">
        <v>4.8</v>
      </c>
      <c r="M56" s="27"/>
      <c r="N56" s="2"/>
      <c r="O56" s="2">
        <v>7.27</v>
      </c>
    </row>
    <row r="57" spans="1:15" ht="16.5" hidden="1">
      <c r="A57" s="38" t="s">
        <v>11</v>
      </c>
      <c r="B57" s="56" t="e">
        <f>+#REF!/100</f>
        <v>#REF!</v>
      </c>
      <c r="C57" s="14">
        <v>39532</v>
      </c>
      <c r="D57" s="14">
        <v>168484</v>
      </c>
      <c r="E57" s="24">
        <v>9.32</v>
      </c>
      <c r="F57" s="7">
        <v>6.3205512437617415</v>
      </c>
      <c r="G57" s="58" t="e">
        <f t="shared" si="4"/>
        <v>#REF!</v>
      </c>
      <c r="H57" s="58" t="e">
        <f t="shared" si="5"/>
        <v>#REF!</v>
      </c>
      <c r="I57" s="17">
        <v>8.88</v>
      </c>
      <c r="J57" s="31">
        <v>7.04</v>
      </c>
      <c r="K57" s="37">
        <v>4.696</v>
      </c>
      <c r="L57" s="17">
        <v>4.73</v>
      </c>
      <c r="M57" s="27"/>
      <c r="N57" s="2"/>
      <c r="O57" s="2">
        <v>6.85</v>
      </c>
    </row>
    <row r="58" spans="1:15" ht="16.5" hidden="1">
      <c r="A58" s="38"/>
      <c r="B58" s="56" t="e">
        <f>+#REF!/100</f>
        <v>#REF!</v>
      </c>
      <c r="C58" s="14">
        <v>40495</v>
      </c>
      <c r="D58" s="14">
        <v>169358</v>
      </c>
      <c r="E58" s="24">
        <v>9.64</v>
      </c>
      <c r="F58" s="7">
        <v>6.059368318623996</v>
      </c>
      <c r="G58" s="58" t="e">
        <f t="shared" si="4"/>
        <v>#REF!</v>
      </c>
      <c r="H58" s="58" t="e">
        <f t="shared" si="5"/>
        <v>#REF!</v>
      </c>
      <c r="I58" s="17">
        <v>9.66</v>
      </c>
      <c r="J58" s="31">
        <v>6.58</v>
      </c>
      <c r="K58" s="37">
        <v>4.737</v>
      </c>
      <c r="L58" s="17">
        <v>4.76</v>
      </c>
      <c r="M58" s="27"/>
      <c r="N58" s="2"/>
      <c r="O58" s="2">
        <v>6.43</v>
      </c>
    </row>
    <row r="59" spans="1:15" ht="16.5" hidden="1">
      <c r="A59" s="38" t="s">
        <v>12</v>
      </c>
      <c r="B59" s="56" t="e">
        <f>+#REF!/100</f>
        <v>#REF!</v>
      </c>
      <c r="C59" s="14">
        <v>41514</v>
      </c>
      <c r="D59" s="14">
        <v>171316</v>
      </c>
      <c r="E59" s="24">
        <v>9.69</v>
      </c>
      <c r="F59" s="7">
        <v>6.511319201739923</v>
      </c>
      <c r="G59" s="58" t="e">
        <f t="shared" si="4"/>
        <v>#REF!</v>
      </c>
      <c r="H59" s="58" t="e">
        <f t="shared" si="5"/>
        <v>#REF!</v>
      </c>
      <c r="I59" s="17">
        <v>9.28</v>
      </c>
      <c r="J59" s="31">
        <v>5.89</v>
      </c>
      <c r="K59" s="37">
        <v>4.835</v>
      </c>
      <c r="L59" s="17">
        <v>4.85</v>
      </c>
      <c r="M59" s="27"/>
      <c r="N59" s="2"/>
      <c r="O59" s="2">
        <v>5.65</v>
      </c>
    </row>
    <row r="60" spans="2:15" ht="16.5" hidden="1">
      <c r="B60" s="56" t="e">
        <f>+#REF!/100</f>
        <v>#REF!</v>
      </c>
      <c r="C60" s="14">
        <v>40988</v>
      </c>
      <c r="D60" s="14">
        <v>170986</v>
      </c>
      <c r="E60" s="24">
        <v>9.05</v>
      </c>
      <c r="F60" s="7">
        <v>5.399753963094483</v>
      </c>
      <c r="G60" s="58" t="e">
        <f t="shared" si="4"/>
        <v>#REF!</v>
      </c>
      <c r="H60" s="58" t="e">
        <f t="shared" si="5"/>
        <v>#REF!</v>
      </c>
      <c r="I60" s="17">
        <v>8.66</v>
      </c>
      <c r="J60" s="31">
        <v>4.84</v>
      </c>
      <c r="K60" s="37">
        <v>4.841</v>
      </c>
      <c r="L60" s="17">
        <v>4.86</v>
      </c>
      <c r="M60" s="27"/>
      <c r="N60" s="2"/>
      <c r="O60" s="2">
        <v>4.69</v>
      </c>
    </row>
    <row r="61" spans="1:15" ht="16.5" hidden="1">
      <c r="A61" s="2" t="s">
        <v>13</v>
      </c>
      <c r="B61" s="56" t="e">
        <f>+#REF!/100</f>
        <v>#REF!</v>
      </c>
      <c r="C61" s="14">
        <v>41408</v>
      </c>
      <c r="D61" s="14">
        <v>171402</v>
      </c>
      <c r="E61" s="24">
        <v>8.14</v>
      </c>
      <c r="F61" s="7">
        <v>7.038939926063875</v>
      </c>
      <c r="G61" s="58" t="e">
        <f aca="true" t="shared" si="6" ref="G61:G66">C61/B61</f>
        <v>#REF!</v>
      </c>
      <c r="H61" s="58" t="e">
        <f aca="true" t="shared" si="7" ref="H61:H66">D61/B61</f>
        <v>#REF!</v>
      </c>
      <c r="I61" s="17">
        <v>8</v>
      </c>
      <c r="J61" s="31">
        <v>3.58</v>
      </c>
      <c r="K61" s="37">
        <v>4.837</v>
      </c>
      <c r="L61" s="17">
        <v>4.9</v>
      </c>
      <c r="M61" s="27"/>
      <c r="N61" s="2"/>
      <c r="O61" s="17">
        <v>3.6</v>
      </c>
    </row>
    <row r="62" spans="2:15" ht="16.5" hidden="1">
      <c r="B62" s="56" t="e">
        <f>+#REF!/100</f>
        <v>#REF!</v>
      </c>
      <c r="C62" s="14">
        <v>41507</v>
      </c>
      <c r="D62" s="14">
        <v>171924</v>
      </c>
      <c r="E62" s="24">
        <v>7.63</v>
      </c>
      <c r="F62" s="7">
        <v>3.466661778742221</v>
      </c>
      <c r="G62" s="58" t="e">
        <f t="shared" si="6"/>
        <v>#REF!</v>
      </c>
      <c r="H62" s="58" t="e">
        <f t="shared" si="7"/>
        <v>#REF!</v>
      </c>
      <c r="I62" s="17">
        <v>7.31</v>
      </c>
      <c r="J62" s="31">
        <v>2.27</v>
      </c>
      <c r="K62" s="37">
        <v>4.817</v>
      </c>
      <c r="L62" s="17">
        <v>4.88</v>
      </c>
      <c r="M62" s="27"/>
      <c r="N62" s="2"/>
      <c r="O62" s="2">
        <v>2.41</v>
      </c>
    </row>
    <row r="63" spans="1:15" ht="16.5" hidden="1">
      <c r="A63" s="39">
        <v>11</v>
      </c>
      <c r="B63" s="56" t="e">
        <f>+#REF!/100</f>
        <v>#REF!</v>
      </c>
      <c r="C63" s="14">
        <v>41605</v>
      </c>
      <c r="D63" s="14">
        <v>172718</v>
      </c>
      <c r="E63" s="24">
        <v>6.65</v>
      </c>
      <c r="F63" s="7">
        <v>4.006406396337198</v>
      </c>
      <c r="G63" s="58" t="e">
        <f t="shared" si="6"/>
        <v>#REF!</v>
      </c>
      <c r="H63" s="58" t="e">
        <f t="shared" si="7"/>
        <v>#REF!</v>
      </c>
      <c r="I63" s="17">
        <v>6.84</v>
      </c>
      <c r="J63" s="31">
        <v>1.8</v>
      </c>
      <c r="K63" s="37">
        <v>4.825</v>
      </c>
      <c r="L63" s="17">
        <v>4.85</v>
      </c>
      <c r="M63" s="27"/>
      <c r="N63" s="2"/>
      <c r="O63" s="2">
        <v>1.61</v>
      </c>
    </row>
    <row r="64" spans="1:15" ht="16.5" hidden="1">
      <c r="A64" s="39"/>
      <c r="B64" s="56" t="e">
        <f>+#REF!/100</f>
        <v>#REF!</v>
      </c>
      <c r="C64" s="14">
        <v>42948</v>
      </c>
      <c r="D64" s="14">
        <v>174637</v>
      </c>
      <c r="E64" s="24">
        <v>7.08</v>
      </c>
      <c r="F64" s="7">
        <v>6.073656251594613</v>
      </c>
      <c r="G64" s="58" t="e">
        <f t="shared" si="6"/>
        <v>#REF!</v>
      </c>
      <c r="H64" s="58" t="e">
        <f t="shared" si="7"/>
        <v>#REF!</v>
      </c>
      <c r="I64" s="17">
        <v>8.19</v>
      </c>
      <c r="J64" s="31">
        <v>3.58</v>
      </c>
      <c r="K64" s="37">
        <v>4.73</v>
      </c>
      <c r="L64" s="17">
        <v>4.84</v>
      </c>
      <c r="M64" s="27"/>
      <c r="N64" s="2"/>
      <c r="O64" s="2">
        <v>3.28</v>
      </c>
    </row>
    <row r="65" spans="1:15" ht="16.5" hidden="1">
      <c r="A65" s="30" t="s">
        <v>22</v>
      </c>
      <c r="B65" s="56" t="e">
        <f>+#REF!/100</f>
        <v>#REF!</v>
      </c>
      <c r="C65" s="14">
        <v>45332</v>
      </c>
      <c r="D65" s="14">
        <v>177994</v>
      </c>
      <c r="E65" s="24">
        <v>8.26</v>
      </c>
      <c r="F65" s="7">
        <v>9.659670692404148</v>
      </c>
      <c r="G65" s="58" t="e">
        <f t="shared" si="6"/>
        <v>#REF!</v>
      </c>
      <c r="H65" s="58" t="e">
        <f t="shared" si="7"/>
        <v>#REF!</v>
      </c>
      <c r="I65" s="17">
        <v>8.5</v>
      </c>
      <c r="J65" s="31">
        <v>4.28</v>
      </c>
      <c r="K65" s="37">
        <v>4.614</v>
      </c>
      <c r="L65" s="17">
        <v>4.79</v>
      </c>
      <c r="M65" s="27"/>
      <c r="N65" s="2"/>
      <c r="O65" s="2">
        <v>4.04</v>
      </c>
    </row>
    <row r="66" spans="1:15" ht="16.5" hidden="1">
      <c r="A66" s="39"/>
      <c r="B66" s="56" t="e">
        <f>+#REF!/100</f>
        <v>#REF!</v>
      </c>
      <c r="C66" s="14">
        <v>47207</v>
      </c>
      <c r="D66" s="14">
        <v>180937</v>
      </c>
      <c r="E66" s="24">
        <v>8.33</v>
      </c>
      <c r="F66" s="7">
        <v>4.03270774110409</v>
      </c>
      <c r="G66" s="58" t="e">
        <f t="shared" si="6"/>
        <v>#REF!</v>
      </c>
      <c r="H66" s="58" t="e">
        <f t="shared" si="7"/>
        <v>#REF!</v>
      </c>
      <c r="I66" s="17">
        <v>8.53</v>
      </c>
      <c r="J66" s="31">
        <v>3.72</v>
      </c>
      <c r="K66" s="37">
        <v>4.611</v>
      </c>
      <c r="L66" s="17">
        <v>4.74</v>
      </c>
      <c r="M66" s="27"/>
      <c r="N66" s="2"/>
      <c r="O66" s="2">
        <v>3.46</v>
      </c>
    </row>
    <row r="67" spans="1:15" ht="16.5" hidden="1">
      <c r="A67" s="39">
        <v>3</v>
      </c>
      <c r="B67" s="56" t="e">
        <f>+#REF!/100</f>
        <v>#REF!</v>
      </c>
      <c r="C67" s="14">
        <v>46846</v>
      </c>
      <c r="D67" s="14">
        <v>181422</v>
      </c>
      <c r="E67" s="24">
        <v>8.23</v>
      </c>
      <c r="F67" s="7">
        <v>6.237089055581336</v>
      </c>
      <c r="G67" s="58" t="e">
        <f aca="true" t="shared" si="8" ref="G67:G72">C67/B67</f>
        <v>#REF!</v>
      </c>
      <c r="H67" s="58" t="e">
        <f aca="true" t="shared" si="9" ref="H67:H72">D67/B67</f>
        <v>#REF!</v>
      </c>
      <c r="I67" s="17">
        <v>8.8</v>
      </c>
      <c r="J67" s="31">
        <v>4.2</v>
      </c>
      <c r="K67" s="37">
        <v>4.643</v>
      </c>
      <c r="L67" s="17">
        <v>4.74</v>
      </c>
      <c r="M67" s="27"/>
      <c r="N67" s="2"/>
      <c r="O67" s="2">
        <v>3.77</v>
      </c>
    </row>
    <row r="68" spans="1:15" ht="16.5" hidden="1">
      <c r="A68" s="39"/>
      <c r="B68" s="56" t="e">
        <f>+#REF!/100</f>
        <v>#REF!</v>
      </c>
      <c r="C68" s="14">
        <v>46928</v>
      </c>
      <c r="D68" s="14">
        <v>181754</v>
      </c>
      <c r="E68" s="24">
        <v>7.89</v>
      </c>
      <c r="F68" s="7">
        <v>6.354062743013557</v>
      </c>
      <c r="G68" s="58" t="e">
        <f t="shared" si="8"/>
        <v>#REF!</v>
      </c>
      <c r="H68" s="58" t="e">
        <f t="shared" si="9"/>
        <v>#REF!</v>
      </c>
      <c r="I68" s="17">
        <v>7.82</v>
      </c>
      <c r="J68" s="31">
        <v>3.76</v>
      </c>
      <c r="K68" s="37">
        <v>4.645</v>
      </c>
      <c r="L68" s="17">
        <v>4.78</v>
      </c>
      <c r="M68" s="27"/>
      <c r="N68" s="2"/>
      <c r="O68" s="2">
        <v>3.37</v>
      </c>
    </row>
    <row r="69" spans="1:15" ht="16.5" hidden="1">
      <c r="A69" s="39">
        <v>5</v>
      </c>
      <c r="B69" s="56" t="e">
        <f>+#REF!/100</f>
        <v>#REF!</v>
      </c>
      <c r="C69" s="14">
        <v>45271</v>
      </c>
      <c r="D69" s="14">
        <v>180272</v>
      </c>
      <c r="E69" s="24">
        <v>7</v>
      </c>
      <c r="F69" s="7">
        <v>6.430662331248911</v>
      </c>
      <c r="G69" s="58" t="e">
        <f t="shared" si="8"/>
        <v>#REF!</v>
      </c>
      <c r="H69" s="58" t="e">
        <f t="shared" si="9"/>
        <v>#REF!</v>
      </c>
      <c r="I69" s="17">
        <v>7.03</v>
      </c>
      <c r="J69" s="31">
        <v>3.9</v>
      </c>
      <c r="K69" s="37">
        <v>4.771</v>
      </c>
      <c r="L69" s="17">
        <v>4.87</v>
      </c>
      <c r="M69" s="27"/>
      <c r="N69" s="2"/>
      <c r="O69" s="2">
        <v>3.58</v>
      </c>
    </row>
    <row r="70" spans="1:15" ht="16.5" hidden="1">
      <c r="A70" s="39"/>
      <c r="B70" s="56" t="e">
        <f>+#REF!/100</f>
        <v>#REF!</v>
      </c>
      <c r="C70" s="14">
        <v>44830</v>
      </c>
      <c r="D70" s="14">
        <v>180514</v>
      </c>
      <c r="E70" s="24">
        <v>6.59</v>
      </c>
      <c r="F70" s="7">
        <v>5.758173991258687</v>
      </c>
      <c r="G70" s="58" t="e">
        <f t="shared" si="8"/>
        <v>#REF!</v>
      </c>
      <c r="H70" s="58" t="e">
        <f t="shared" si="9"/>
        <v>#REF!</v>
      </c>
      <c r="I70" s="17">
        <v>6.29</v>
      </c>
      <c r="J70" s="31">
        <v>3.02</v>
      </c>
      <c r="K70" s="37">
        <v>4.797</v>
      </c>
      <c r="L70" s="17">
        <v>4.93</v>
      </c>
      <c r="M70" s="27"/>
      <c r="N70" s="2"/>
      <c r="O70" s="2">
        <v>2.69</v>
      </c>
    </row>
    <row r="71" spans="1:15" ht="16.5" hidden="1">
      <c r="A71" s="39">
        <v>7</v>
      </c>
      <c r="B71" s="56" t="e">
        <f>+#REF!/100</f>
        <v>#REF!</v>
      </c>
      <c r="C71" s="14">
        <v>44551</v>
      </c>
      <c r="D71" s="14">
        <v>181518</v>
      </c>
      <c r="E71" s="24">
        <v>5.96</v>
      </c>
      <c r="F71" s="7">
        <v>4.7692953315743125</v>
      </c>
      <c r="G71" s="58" t="e">
        <f t="shared" si="8"/>
        <v>#REF!</v>
      </c>
      <c r="H71" s="58" t="e">
        <f t="shared" si="9"/>
        <v>#REF!</v>
      </c>
      <c r="I71" s="17">
        <v>6.25</v>
      </c>
      <c r="J71" s="31">
        <v>3.96</v>
      </c>
      <c r="K71" s="37">
        <v>4.785</v>
      </c>
      <c r="L71" s="17">
        <v>4.9</v>
      </c>
      <c r="M71" s="27"/>
      <c r="N71" s="2"/>
      <c r="O71" s="2">
        <v>3.62</v>
      </c>
    </row>
    <row r="72" spans="1:15" ht="16.5" hidden="1">
      <c r="A72" s="39"/>
      <c r="B72" s="56" t="e">
        <f>+#REF!/100</f>
        <v>#REF!</v>
      </c>
      <c r="C72" s="14">
        <v>44242</v>
      </c>
      <c r="D72" s="14">
        <v>181741</v>
      </c>
      <c r="E72" s="24">
        <v>6.29</v>
      </c>
      <c r="F72" s="7">
        <v>5.059386935065646</v>
      </c>
      <c r="G72" s="58" t="e">
        <f t="shared" si="8"/>
        <v>#REF!</v>
      </c>
      <c r="H72" s="58" t="e">
        <f t="shared" si="9"/>
        <v>#REF!</v>
      </c>
      <c r="I72" s="17">
        <v>6.54</v>
      </c>
      <c r="J72" s="31">
        <v>4.25</v>
      </c>
      <c r="K72" s="37">
        <v>4.754</v>
      </c>
      <c r="L72" s="17">
        <v>4.83</v>
      </c>
      <c r="M72" s="27"/>
      <c r="N72" s="2"/>
      <c r="O72" s="2">
        <v>3.92</v>
      </c>
    </row>
    <row r="73" spans="1:15" ht="16.5" hidden="1">
      <c r="A73" s="39">
        <v>9</v>
      </c>
      <c r="B73" s="56" t="e">
        <f>+#REF!/100</f>
        <v>#REF!</v>
      </c>
      <c r="C73" s="14">
        <v>43794</v>
      </c>
      <c r="D73" s="14">
        <v>182237</v>
      </c>
      <c r="E73" s="24">
        <v>6.32</v>
      </c>
      <c r="F73" s="7">
        <v>4.054653217843196</v>
      </c>
      <c r="G73" s="58" t="e">
        <f aca="true" t="shared" si="10" ref="G73:G78">C73/B73</f>
        <v>#REF!</v>
      </c>
      <c r="H73" s="58" t="e">
        <f aca="true" t="shared" si="11" ref="H73:H78">D73/B73</f>
        <v>#REF!</v>
      </c>
      <c r="I73" s="17">
        <v>6.22</v>
      </c>
      <c r="J73" s="31">
        <v>3.8</v>
      </c>
      <c r="K73" s="37">
        <v>4.799</v>
      </c>
      <c r="L73" s="17">
        <v>4.88</v>
      </c>
      <c r="M73" s="27"/>
      <c r="N73" s="2"/>
      <c r="O73" s="2">
        <v>3.47</v>
      </c>
    </row>
    <row r="74" spans="1:15" ht="16.5" hidden="1">
      <c r="A74" s="39"/>
      <c r="B74" s="56" t="e">
        <f>+#REF!/100</f>
        <v>#REF!</v>
      </c>
      <c r="C74" s="14">
        <v>42724</v>
      </c>
      <c r="D74" s="14">
        <v>182788</v>
      </c>
      <c r="E74" s="24">
        <v>6.32</v>
      </c>
      <c r="F74" s="7">
        <v>4.824668131155789</v>
      </c>
      <c r="G74" s="58" t="e">
        <f t="shared" si="10"/>
        <v>#REF!</v>
      </c>
      <c r="H74" s="58" t="e">
        <f t="shared" si="11"/>
        <v>#REF!</v>
      </c>
      <c r="I74" s="17">
        <v>6.52</v>
      </c>
      <c r="J74" s="31">
        <v>4.73</v>
      </c>
      <c r="K74" s="37">
        <v>4.758</v>
      </c>
      <c r="L74" s="17">
        <v>5.03</v>
      </c>
      <c r="M74" s="27"/>
      <c r="N74" s="2"/>
      <c r="O74" s="2">
        <v>4.1</v>
      </c>
    </row>
    <row r="75" spans="1:15" ht="16.5" hidden="1">
      <c r="A75" s="39">
        <v>11</v>
      </c>
      <c r="B75" s="56" t="e">
        <f>+#REF!/100</f>
        <v>#REF!</v>
      </c>
      <c r="C75" s="14">
        <v>42948</v>
      </c>
      <c r="D75" s="14">
        <v>184355</v>
      </c>
      <c r="E75" s="24">
        <v>6.74</v>
      </c>
      <c r="F75" s="7">
        <v>4.321284204724549</v>
      </c>
      <c r="G75" s="58" t="e">
        <f t="shared" si="10"/>
        <v>#REF!</v>
      </c>
      <c r="H75" s="58" t="e">
        <f t="shared" si="11"/>
        <v>#REF!</v>
      </c>
      <c r="I75" s="17">
        <v>6.74</v>
      </c>
      <c r="J75" s="31">
        <v>4.19</v>
      </c>
      <c r="K75" s="37">
        <v>4.739</v>
      </c>
      <c r="L75" s="17">
        <v>5.1</v>
      </c>
      <c r="M75" s="27"/>
      <c r="N75" s="2"/>
      <c r="O75" s="2">
        <v>3.84</v>
      </c>
    </row>
    <row r="76" spans="1:15" ht="16.5" hidden="1">
      <c r="A76" s="39"/>
      <c r="B76" s="56" t="e">
        <f>+#REF!/100</f>
        <v>#REF!</v>
      </c>
      <c r="C76" s="14">
        <v>43106</v>
      </c>
      <c r="D76" s="14">
        <v>186382</v>
      </c>
      <c r="E76" s="24">
        <v>6.73</v>
      </c>
      <c r="F76" s="7">
        <v>2.6782780369067467</v>
      </c>
      <c r="G76" s="58" t="e">
        <f t="shared" si="10"/>
        <v>#REF!</v>
      </c>
      <c r="H76" s="58" t="e">
        <f t="shared" si="11"/>
        <v>#REF!</v>
      </c>
      <c r="I76" s="17">
        <v>6.89</v>
      </c>
      <c r="J76" s="31">
        <v>3.73</v>
      </c>
      <c r="K76" s="37">
        <v>4.72</v>
      </c>
      <c r="L76" s="17">
        <v>5.28</v>
      </c>
      <c r="M76" s="27"/>
      <c r="N76" s="2"/>
      <c r="O76" s="2">
        <v>3.19</v>
      </c>
    </row>
    <row r="77" spans="1:15" ht="16.5" hidden="1">
      <c r="A77" s="30" t="s">
        <v>23</v>
      </c>
      <c r="B77" s="56" t="e">
        <f>+#REF!/100</f>
        <v>#REF!</v>
      </c>
      <c r="C77" s="14">
        <v>45360</v>
      </c>
      <c r="D77" s="14">
        <v>190115</v>
      </c>
      <c r="E77" s="24">
        <v>6.81</v>
      </c>
      <c r="F77" s="7">
        <v>8.8826743321641</v>
      </c>
      <c r="G77" s="58" t="e">
        <f t="shared" si="10"/>
        <v>#REF!</v>
      </c>
      <c r="H77" s="58" t="e">
        <f t="shared" si="11"/>
        <v>#REF!</v>
      </c>
      <c r="I77" s="17">
        <v>5.75</v>
      </c>
      <c r="J77" s="31">
        <v>2.85</v>
      </c>
      <c r="K77" s="37">
        <v>4.655</v>
      </c>
      <c r="L77" s="17">
        <v>5</v>
      </c>
      <c r="M77" s="27"/>
      <c r="N77" s="2"/>
      <c r="O77" s="2">
        <v>2.52</v>
      </c>
    </row>
    <row r="78" spans="1:15" ht="16.5" hidden="1">
      <c r="A78" s="30"/>
      <c r="B78" s="56" t="e">
        <f>+#REF!/100</f>
        <v>#REF!</v>
      </c>
      <c r="C78" s="14">
        <v>45249</v>
      </c>
      <c r="D78" s="14">
        <v>191512</v>
      </c>
      <c r="E78" s="24">
        <v>5.84</v>
      </c>
      <c r="F78" s="7">
        <v>-4.184401498701007</v>
      </c>
      <c r="G78" s="58" t="e">
        <f t="shared" si="10"/>
        <v>#REF!</v>
      </c>
      <c r="H78" s="58" t="e">
        <f t="shared" si="11"/>
        <v>#REF!</v>
      </c>
      <c r="I78" s="17">
        <v>6.05</v>
      </c>
      <c r="J78" s="31">
        <v>2.45</v>
      </c>
      <c r="K78" s="37">
        <v>4.517</v>
      </c>
      <c r="L78" s="17">
        <v>4.62</v>
      </c>
      <c r="M78" s="27"/>
      <c r="N78" s="2"/>
      <c r="O78" s="2">
        <v>2.07</v>
      </c>
    </row>
    <row r="79" spans="1:15" ht="16.5" hidden="1">
      <c r="A79" s="28">
        <v>3</v>
      </c>
      <c r="B79" s="56" t="e">
        <f>+#REF!/100</f>
        <v>#REF!</v>
      </c>
      <c r="C79" s="14">
        <v>44267</v>
      </c>
      <c r="D79" s="14">
        <v>191209</v>
      </c>
      <c r="E79" s="24">
        <v>5.39</v>
      </c>
      <c r="F79" s="7">
        <v>0.1778740966252883</v>
      </c>
      <c r="G79" s="58" t="e">
        <f aca="true" t="shared" si="12" ref="G79:G84">C79/B79</f>
        <v>#REF!</v>
      </c>
      <c r="H79" s="58" t="e">
        <f aca="true" t="shared" si="13" ref="H79:H84">D79/B79</f>
        <v>#REF!</v>
      </c>
      <c r="I79" s="17">
        <v>5.28</v>
      </c>
      <c r="J79" s="31">
        <v>1.67</v>
      </c>
      <c r="K79" s="37">
        <v>4.36</v>
      </c>
      <c r="L79" s="17">
        <v>4.37</v>
      </c>
      <c r="M79" s="27"/>
      <c r="N79" s="2"/>
      <c r="O79" s="2">
        <v>1.37</v>
      </c>
    </row>
    <row r="80" spans="1:15" ht="16.5" hidden="1">
      <c r="A80" s="39"/>
      <c r="B80" s="56" t="e">
        <f>+#REF!/100</f>
        <v>#REF!</v>
      </c>
      <c r="C80" s="14">
        <v>43717</v>
      </c>
      <c r="D80" s="14">
        <v>190820</v>
      </c>
      <c r="E80" s="24">
        <v>4.99</v>
      </c>
      <c r="F80" s="7">
        <v>0.6400236099709247</v>
      </c>
      <c r="G80" s="58" t="e">
        <f t="shared" si="12"/>
        <v>#REF!</v>
      </c>
      <c r="H80" s="58" t="e">
        <f t="shared" si="13"/>
        <v>#REF!</v>
      </c>
      <c r="I80" s="17">
        <v>4.75</v>
      </c>
      <c r="J80" s="31">
        <v>1.31</v>
      </c>
      <c r="K80" s="37">
        <v>4.227</v>
      </c>
      <c r="L80" s="17">
        <v>4.22</v>
      </c>
      <c r="M80" s="19"/>
      <c r="N80" s="2"/>
      <c r="O80" s="2">
        <v>1.07</v>
      </c>
    </row>
    <row r="81" spans="1:15" ht="16.5" hidden="1">
      <c r="A81" s="39">
        <v>5</v>
      </c>
      <c r="B81" s="56" t="e">
        <f>+#REF!/100</f>
        <v>#REF!</v>
      </c>
      <c r="C81" s="14">
        <v>42935</v>
      </c>
      <c r="D81" s="14">
        <v>190277</v>
      </c>
      <c r="E81" s="24">
        <v>5.55</v>
      </c>
      <c r="F81" s="7">
        <v>-0.07434210842097855</v>
      </c>
      <c r="G81" s="58" t="e">
        <f t="shared" si="12"/>
        <v>#REF!</v>
      </c>
      <c r="H81" s="58" t="e">
        <f t="shared" si="13"/>
        <v>#REF!</v>
      </c>
      <c r="I81" s="17">
        <v>5.44</v>
      </c>
      <c r="J81" s="31">
        <v>0.83</v>
      </c>
      <c r="K81" s="37">
        <v>4.037</v>
      </c>
      <c r="L81" s="17">
        <v>4.12</v>
      </c>
      <c r="M81" s="19"/>
      <c r="N81" s="2"/>
      <c r="O81" s="2">
        <v>0.34</v>
      </c>
    </row>
    <row r="82" spans="1:15" ht="16.5" hidden="1">
      <c r="A82" s="39"/>
      <c r="B82" s="56" t="e">
        <f>+#REF!/100</f>
        <v>#REF!</v>
      </c>
      <c r="C82" s="14">
        <v>42941</v>
      </c>
      <c r="D82" s="14">
        <v>191228</v>
      </c>
      <c r="E82" s="24">
        <v>5.94</v>
      </c>
      <c r="F82" s="7">
        <v>-0.14223247016286678</v>
      </c>
      <c r="G82" s="58" t="e">
        <f t="shared" si="12"/>
        <v>#REF!</v>
      </c>
      <c r="H82" s="58" t="e">
        <f t="shared" si="13"/>
        <v>#REF!</v>
      </c>
      <c r="I82" s="17">
        <v>6.09</v>
      </c>
      <c r="J82" s="31">
        <v>1.13</v>
      </c>
      <c r="K82" s="37">
        <v>3.895</v>
      </c>
      <c r="L82" s="17">
        <v>3.89</v>
      </c>
      <c r="M82" s="19"/>
      <c r="N82" s="2"/>
      <c r="O82" s="2">
        <v>0.77</v>
      </c>
    </row>
    <row r="83" spans="1:15" ht="16.5" hidden="1">
      <c r="A83" s="39">
        <v>7</v>
      </c>
      <c r="B83" s="56" t="e">
        <f>+#REF!/100</f>
        <v>#REF!</v>
      </c>
      <c r="C83" s="14">
        <v>43341</v>
      </c>
      <c r="D83" s="14">
        <v>192852</v>
      </c>
      <c r="E83" s="24">
        <v>6.24</v>
      </c>
      <c r="F83" s="7">
        <v>2.2096720097839437</v>
      </c>
      <c r="G83" s="58" t="e">
        <f t="shared" si="12"/>
        <v>#REF!</v>
      </c>
      <c r="H83" s="58" t="e">
        <f t="shared" si="13"/>
        <v>#REF!</v>
      </c>
      <c r="I83" s="17">
        <v>6.37</v>
      </c>
      <c r="J83" s="31">
        <v>1.3</v>
      </c>
      <c r="K83" s="37">
        <v>3.686</v>
      </c>
      <c r="L83" s="17">
        <v>3.75</v>
      </c>
      <c r="M83" s="19"/>
      <c r="N83" s="2"/>
      <c r="O83" s="2">
        <v>1.01</v>
      </c>
    </row>
    <row r="84" spans="1:15" ht="16.5" hidden="1">
      <c r="A84" s="39"/>
      <c r="B84" s="56" t="e">
        <f>+#REF!/100</f>
        <v>#REF!</v>
      </c>
      <c r="C84" s="14">
        <v>43603</v>
      </c>
      <c r="D84" s="14">
        <v>193332</v>
      </c>
      <c r="E84" s="24">
        <v>6.38</v>
      </c>
      <c r="F84" s="7">
        <v>0.6996176331007575</v>
      </c>
      <c r="G84" s="58" t="e">
        <f t="shared" si="12"/>
        <v>#REF!</v>
      </c>
      <c r="H84" s="58" t="e">
        <f t="shared" si="13"/>
        <v>#REF!</v>
      </c>
      <c r="I84" s="17">
        <v>6.21</v>
      </c>
      <c r="J84" s="31">
        <v>0.59</v>
      </c>
      <c r="K84" s="37">
        <v>3.513</v>
      </c>
      <c r="L84" s="17">
        <v>3.54</v>
      </c>
      <c r="M84" s="19"/>
      <c r="N84" s="2"/>
      <c r="O84" s="2">
        <v>0.05</v>
      </c>
    </row>
    <row r="85" spans="1:15" ht="16.5" hidden="1">
      <c r="A85" s="39">
        <v>9</v>
      </c>
      <c r="B85" s="56" t="e">
        <f>+#REF!/100</f>
        <v>#REF!</v>
      </c>
      <c r="C85" s="14">
        <v>43921</v>
      </c>
      <c r="D85" s="14">
        <v>193310</v>
      </c>
      <c r="E85" s="24">
        <v>6.08</v>
      </c>
      <c r="F85" s="7">
        <v>1.1502716799027155</v>
      </c>
      <c r="G85" s="58" t="e">
        <f aca="true" t="shared" si="14" ref="G85:G90">C85/B85</f>
        <v>#REF!</v>
      </c>
      <c r="H85" s="58" t="e">
        <f aca="true" t="shared" si="15" ref="H85:H90">D85/B85</f>
        <v>#REF!</v>
      </c>
      <c r="I85" s="17">
        <v>6.04</v>
      </c>
      <c r="J85" s="31">
        <v>0.11</v>
      </c>
      <c r="K85" s="37">
        <v>3.173</v>
      </c>
      <c r="L85" s="17">
        <v>3.24</v>
      </c>
      <c r="M85" s="19"/>
      <c r="N85" s="2"/>
      <c r="O85" s="2">
        <v>-0.53</v>
      </c>
    </row>
    <row r="86" spans="1:15" ht="16.5" hidden="1">
      <c r="A86" s="39"/>
      <c r="B86" s="56" t="e">
        <f>+#REF!/100</f>
        <v>#REF!</v>
      </c>
      <c r="C86" s="14">
        <v>44139</v>
      </c>
      <c r="D86" s="14">
        <v>193358</v>
      </c>
      <c r="E86" s="24">
        <v>5.78</v>
      </c>
      <c r="F86" s="7">
        <v>4.610498594169556</v>
      </c>
      <c r="G86" s="58" t="e">
        <f t="shared" si="14"/>
        <v>#REF!</v>
      </c>
      <c r="H86" s="58" t="e">
        <f t="shared" si="15"/>
        <v>#REF!</v>
      </c>
      <c r="I86" s="17">
        <v>5.45</v>
      </c>
      <c r="J86" s="31">
        <v>-0.25</v>
      </c>
      <c r="K86" s="37">
        <v>2.727</v>
      </c>
      <c r="L86" s="17">
        <v>2.65</v>
      </c>
      <c r="M86" s="19"/>
      <c r="N86" s="2"/>
      <c r="O86" s="2">
        <v>-0.84</v>
      </c>
    </row>
    <row r="87" spans="1:15" ht="16.5" hidden="1">
      <c r="A87" s="39">
        <v>11</v>
      </c>
      <c r="B87" s="56" t="e">
        <f>+#REF!/100</f>
        <v>#REF!</v>
      </c>
      <c r="C87" s="14">
        <v>45096</v>
      </c>
      <c r="D87" s="14">
        <v>193651</v>
      </c>
      <c r="E87" s="24">
        <v>5.04</v>
      </c>
      <c r="F87" s="7">
        <v>1.6956316907012194</v>
      </c>
      <c r="G87" s="58" t="e">
        <f t="shared" si="14"/>
        <v>#REF!</v>
      </c>
      <c r="H87" s="58" t="e">
        <f t="shared" si="15"/>
        <v>#REF!</v>
      </c>
      <c r="I87" s="17">
        <v>4.67</v>
      </c>
      <c r="J87" s="31">
        <v>-0.94</v>
      </c>
      <c r="K87" s="37">
        <v>2.486</v>
      </c>
      <c r="L87" s="17">
        <v>2.47</v>
      </c>
      <c r="M87" s="19"/>
      <c r="N87" s="2"/>
      <c r="O87" s="2">
        <v>-1.41</v>
      </c>
    </row>
    <row r="88" spans="1:15" ht="16.5" hidden="1">
      <c r="A88" s="39"/>
      <c r="B88" s="56" t="e">
        <f>+#REF!/100</f>
        <v>#REF!</v>
      </c>
      <c r="C88" s="14">
        <v>47725</v>
      </c>
      <c r="D88" s="14">
        <v>194949</v>
      </c>
      <c r="E88" s="24">
        <v>4.6</v>
      </c>
      <c r="F88" s="7">
        <v>1.4499350138544003</v>
      </c>
      <c r="G88" s="58" t="e">
        <f t="shared" si="14"/>
        <v>#REF!</v>
      </c>
      <c r="H88" s="58" t="e">
        <f t="shared" si="15"/>
        <v>#REF!</v>
      </c>
      <c r="I88" s="17">
        <v>4.29</v>
      </c>
      <c r="J88" s="31">
        <v>-0.8</v>
      </c>
      <c r="K88" s="37">
        <v>2.39</v>
      </c>
      <c r="L88" s="17">
        <v>2.38</v>
      </c>
      <c r="M88" s="19"/>
      <c r="N88" s="2"/>
      <c r="O88" s="2"/>
    </row>
    <row r="89" spans="1:15" ht="16.5" hidden="1">
      <c r="A89" s="30" t="s">
        <v>24</v>
      </c>
      <c r="B89" s="56" t="e">
        <f>+#REF!/100</f>
        <v>#REF!</v>
      </c>
      <c r="C89" s="14">
        <v>50332</v>
      </c>
      <c r="D89" s="14">
        <v>197316</v>
      </c>
      <c r="E89" s="24">
        <v>3.79</v>
      </c>
      <c r="F89" s="7">
        <v>-6.4</v>
      </c>
      <c r="G89" s="58" t="e">
        <f t="shared" si="14"/>
        <v>#REF!</v>
      </c>
      <c r="H89" s="58" t="e">
        <f t="shared" si="15"/>
        <v>#REF!</v>
      </c>
      <c r="I89" s="17">
        <v>4.52</v>
      </c>
      <c r="J89" s="31">
        <v>-1.2</v>
      </c>
      <c r="K89" s="37">
        <v>2.299</v>
      </c>
      <c r="L89" s="17">
        <v>2.36</v>
      </c>
      <c r="M89" s="19"/>
      <c r="N89" s="2"/>
      <c r="O89" s="2"/>
    </row>
    <row r="90" spans="1:15" ht="16.5" hidden="1">
      <c r="A90" s="30"/>
      <c r="B90" s="56" t="e">
        <f>+#REF!/100</f>
        <v>#REF!</v>
      </c>
      <c r="C90" s="14">
        <v>52417</v>
      </c>
      <c r="D90" s="14">
        <v>199780</v>
      </c>
      <c r="E90" s="24">
        <v>4.32</v>
      </c>
      <c r="F90" s="7">
        <v>8.87</v>
      </c>
      <c r="G90" s="58" t="e">
        <f t="shared" si="14"/>
        <v>#REF!</v>
      </c>
      <c r="H90" s="58" t="e">
        <f t="shared" si="15"/>
        <v>#REF!</v>
      </c>
      <c r="I90" s="17">
        <v>4.11</v>
      </c>
      <c r="J90" s="31">
        <v>-1.18</v>
      </c>
      <c r="K90" s="37">
        <v>2.277</v>
      </c>
      <c r="L90" s="17">
        <v>2.3</v>
      </c>
      <c r="M90" s="19"/>
      <c r="N90" s="2"/>
      <c r="O90" s="2"/>
    </row>
    <row r="91" spans="1:15" ht="16.5" hidden="1">
      <c r="A91" s="28">
        <v>3</v>
      </c>
      <c r="B91" s="56" t="e">
        <f>+#REF!/100</f>
        <v>#REF!</v>
      </c>
      <c r="C91" s="14">
        <v>52048</v>
      </c>
      <c r="D91" s="14">
        <v>199455</v>
      </c>
      <c r="E91" s="24">
        <v>4.31</v>
      </c>
      <c r="F91" s="7">
        <v>3.42</v>
      </c>
      <c r="G91" s="58" t="e">
        <f aca="true" t="shared" si="16" ref="G91:G96">C91/B91</f>
        <v>#REF!</v>
      </c>
      <c r="H91" s="58" t="e">
        <f aca="true" t="shared" si="17" ref="H91:H96">D91/B91</f>
        <v>#REF!</v>
      </c>
      <c r="I91" s="17">
        <v>4.2</v>
      </c>
      <c r="J91" s="31">
        <v>-1.92</v>
      </c>
      <c r="K91" s="37">
        <v>2.273</v>
      </c>
      <c r="L91" s="17">
        <v>2.29</v>
      </c>
      <c r="M91" s="19"/>
      <c r="N91" s="2"/>
      <c r="O91" s="2"/>
    </row>
    <row r="92" spans="1:15" ht="16.5" hidden="1">
      <c r="A92" s="30"/>
      <c r="B92" s="56" t="e">
        <f>+#REF!/100</f>
        <v>#REF!</v>
      </c>
      <c r="C92" s="14">
        <v>52151</v>
      </c>
      <c r="D92" s="14">
        <v>199398</v>
      </c>
      <c r="E92" s="24">
        <v>4.5</v>
      </c>
      <c r="F92" s="7">
        <v>3.01</v>
      </c>
      <c r="G92" s="58" t="e">
        <f t="shared" si="16"/>
        <v>#REF!</v>
      </c>
      <c r="H92" s="58" t="e">
        <f t="shared" si="17"/>
        <v>#REF!</v>
      </c>
      <c r="I92" s="17">
        <v>4.29</v>
      </c>
      <c r="J92" s="31">
        <v>-1.46</v>
      </c>
      <c r="K92" s="37">
        <v>2.265</v>
      </c>
      <c r="L92" s="17">
        <v>2.27</v>
      </c>
      <c r="M92" s="19"/>
      <c r="N92" s="2"/>
      <c r="O92" s="2"/>
    </row>
    <row r="93" spans="1:15" ht="16.5" hidden="1">
      <c r="A93" s="28">
        <v>5</v>
      </c>
      <c r="B93" s="56" t="e">
        <f>+#REF!/100</f>
        <v>#REF!</v>
      </c>
      <c r="C93" s="14">
        <v>51863</v>
      </c>
      <c r="D93" s="14">
        <v>198468</v>
      </c>
      <c r="E93" s="24">
        <v>4.3</v>
      </c>
      <c r="F93" s="7">
        <v>3.84</v>
      </c>
      <c r="G93" s="58" t="e">
        <f t="shared" si="16"/>
        <v>#REF!</v>
      </c>
      <c r="H93" s="58" t="e">
        <f t="shared" si="17"/>
        <v>#REF!</v>
      </c>
      <c r="I93" s="17">
        <v>3.83</v>
      </c>
      <c r="J93" s="31">
        <v>-1.71</v>
      </c>
      <c r="K93" s="37">
        <v>2.215</v>
      </c>
      <c r="L93" s="17">
        <v>2.24</v>
      </c>
      <c r="M93" s="19"/>
      <c r="N93" s="2"/>
      <c r="O93" s="2"/>
    </row>
    <row r="94" spans="1:15" ht="16.5" hidden="1">
      <c r="A94" s="28"/>
      <c r="B94" s="56" t="e">
        <f>+#REF!/100</f>
        <v>#REF!</v>
      </c>
      <c r="C94" s="14">
        <v>51689</v>
      </c>
      <c r="D94" s="14">
        <v>198216</v>
      </c>
      <c r="E94" s="24">
        <v>3.65</v>
      </c>
      <c r="F94" s="7">
        <v>4.59</v>
      </c>
      <c r="G94" s="58" t="e">
        <f t="shared" si="16"/>
        <v>#REF!</v>
      </c>
      <c r="H94" s="58" t="e">
        <f t="shared" si="17"/>
        <v>#REF!</v>
      </c>
      <c r="I94" s="17">
        <v>3.49</v>
      </c>
      <c r="J94" s="31">
        <v>-2.6</v>
      </c>
      <c r="K94" s="37">
        <v>2.071</v>
      </c>
      <c r="L94" s="17">
        <v>2.08</v>
      </c>
      <c r="M94" s="19"/>
      <c r="N94" s="2"/>
      <c r="O94" s="2"/>
    </row>
    <row r="95" spans="1:15" ht="16.5" hidden="1">
      <c r="A95" s="28">
        <v>7</v>
      </c>
      <c r="B95" s="56" t="e">
        <f>+#REF!/100</f>
        <v>#REF!</v>
      </c>
      <c r="C95" s="14">
        <v>52015</v>
      </c>
      <c r="D95" s="14">
        <v>199047</v>
      </c>
      <c r="E95" s="24">
        <v>3.21</v>
      </c>
      <c r="F95" s="7">
        <v>1.41</v>
      </c>
      <c r="G95" s="58" t="e">
        <f t="shared" si="16"/>
        <v>#REF!</v>
      </c>
      <c r="H95" s="58" t="e">
        <f t="shared" si="17"/>
        <v>#REF!</v>
      </c>
      <c r="I95" s="17">
        <v>2.64</v>
      </c>
      <c r="J95" s="31">
        <v>-3.82</v>
      </c>
      <c r="K95" s="37">
        <v>1.937</v>
      </c>
      <c r="L95" s="17">
        <v>1.85</v>
      </c>
      <c r="M95" s="19"/>
      <c r="N95" s="2"/>
      <c r="O95" s="2"/>
    </row>
    <row r="96" spans="1:15" ht="16.5" hidden="1">
      <c r="A96" s="28"/>
      <c r="B96" s="56" t="e">
        <f>+#REF!/100</f>
        <v>#REF!</v>
      </c>
      <c r="C96" s="14">
        <v>51915</v>
      </c>
      <c r="D96" s="14">
        <v>198720</v>
      </c>
      <c r="E96" s="24">
        <v>2.79</v>
      </c>
      <c r="F96" s="7">
        <v>3.87</v>
      </c>
      <c r="G96" s="58" t="e">
        <f t="shared" si="16"/>
        <v>#REF!</v>
      </c>
      <c r="H96" s="58" t="e">
        <f t="shared" si="17"/>
        <v>#REF!</v>
      </c>
      <c r="I96" s="17">
        <v>2.57</v>
      </c>
      <c r="J96" s="31">
        <v>-3.01</v>
      </c>
      <c r="K96" s="37">
        <v>1.96</v>
      </c>
      <c r="L96" s="17">
        <v>1.86</v>
      </c>
      <c r="M96" s="19"/>
      <c r="N96" s="2"/>
      <c r="O96" s="2"/>
    </row>
    <row r="97" spans="1:15" ht="16.5" hidden="1">
      <c r="A97" s="28">
        <v>9</v>
      </c>
      <c r="B97" s="56" t="e">
        <f>+#REF!/100</f>
        <v>#REF!</v>
      </c>
      <c r="C97" s="14">
        <v>51895</v>
      </c>
      <c r="D97" s="14">
        <v>198541</v>
      </c>
      <c r="E97" s="24">
        <v>2.71</v>
      </c>
      <c r="F97" s="7">
        <v>2.67</v>
      </c>
      <c r="G97" s="58" t="e">
        <f aca="true" t="shared" si="18" ref="G97:G102">C97/B97</f>
        <v>#REF!</v>
      </c>
      <c r="H97" s="58" t="e">
        <f aca="true" t="shared" si="19" ref="H97:H102">D97/B97</f>
        <v>#REF!</v>
      </c>
      <c r="I97" s="17">
        <v>2.1</v>
      </c>
      <c r="J97" s="31">
        <v>-2.63</v>
      </c>
      <c r="K97" s="37">
        <v>1.947</v>
      </c>
      <c r="L97" s="17">
        <v>1.9</v>
      </c>
      <c r="M97" s="19"/>
      <c r="N97" s="2"/>
      <c r="O97" s="2"/>
    </row>
    <row r="98" spans="1:15" ht="16.5" hidden="1">
      <c r="A98" s="28"/>
      <c r="B98" s="56" t="e">
        <f>+#REF!/100</f>
        <v>#REF!</v>
      </c>
      <c r="C98" s="14">
        <v>51549</v>
      </c>
      <c r="D98" s="14">
        <v>198101</v>
      </c>
      <c r="E98" s="24">
        <v>2.45</v>
      </c>
      <c r="F98" s="7">
        <v>-0.41</v>
      </c>
      <c r="G98" s="58" t="e">
        <f t="shared" si="18"/>
        <v>#REF!</v>
      </c>
      <c r="H98" s="58" t="e">
        <f t="shared" si="19"/>
        <v>#REF!</v>
      </c>
      <c r="I98" s="17">
        <v>2.4</v>
      </c>
      <c r="J98" s="31">
        <v>-2.58</v>
      </c>
      <c r="K98" s="37">
        <v>1.933</v>
      </c>
      <c r="L98" s="17">
        <v>1.91</v>
      </c>
      <c r="M98" s="19"/>
      <c r="N98" s="2"/>
      <c r="O98" s="2"/>
    </row>
    <row r="99" spans="1:15" ht="16.5" hidden="1">
      <c r="A99" s="28">
        <v>11</v>
      </c>
      <c r="B99" s="56" t="e">
        <f>+#REF!/100</f>
        <v>#REF!</v>
      </c>
      <c r="C99" s="14">
        <v>51963</v>
      </c>
      <c r="D99" s="14">
        <v>199063</v>
      </c>
      <c r="E99" s="24">
        <v>2.79</v>
      </c>
      <c r="F99" s="7">
        <v>2.53</v>
      </c>
      <c r="G99" s="58" t="e">
        <f t="shared" si="18"/>
        <v>#REF!</v>
      </c>
      <c r="H99" s="58" t="e">
        <f t="shared" si="19"/>
        <v>#REF!</v>
      </c>
      <c r="I99" s="17">
        <v>2.95</v>
      </c>
      <c r="J99" s="31">
        <v>-2.48</v>
      </c>
      <c r="K99" s="37">
        <v>1.794</v>
      </c>
      <c r="L99" s="17">
        <v>1.73</v>
      </c>
      <c r="M99" s="19"/>
      <c r="N99" s="2"/>
      <c r="O99" s="2"/>
    </row>
    <row r="100" spans="1:15" ht="16.5" hidden="1">
      <c r="A100" s="28"/>
      <c r="B100" s="56" t="e">
        <f>+#REF!/100</f>
        <v>#REF!</v>
      </c>
      <c r="C100" s="14">
        <v>53012</v>
      </c>
      <c r="D100" s="14">
        <v>200267</v>
      </c>
      <c r="E100" s="24">
        <v>2.73</v>
      </c>
      <c r="F100" s="7">
        <v>1.93</v>
      </c>
      <c r="G100" s="58" t="e">
        <f t="shared" si="18"/>
        <v>#REF!</v>
      </c>
      <c r="H100" s="58" t="e">
        <f t="shared" si="19"/>
        <v>#REF!</v>
      </c>
      <c r="I100" s="17">
        <v>2.17</v>
      </c>
      <c r="J100" s="31">
        <v>-2.49</v>
      </c>
      <c r="K100" s="37">
        <v>1.614</v>
      </c>
      <c r="L100" s="17">
        <v>1.52</v>
      </c>
      <c r="N100" s="2"/>
      <c r="O100" s="2"/>
    </row>
    <row r="101" spans="1:15" ht="16.5" hidden="1">
      <c r="A101" s="30" t="s">
        <v>25</v>
      </c>
      <c r="B101" s="56" t="e">
        <f>+#REF!/100</f>
        <v>#REF!</v>
      </c>
      <c r="C101" s="14">
        <v>55145</v>
      </c>
      <c r="D101" s="14">
        <v>202921</v>
      </c>
      <c r="E101" s="24">
        <v>2.84</v>
      </c>
      <c r="F101" s="7">
        <v>5.49</v>
      </c>
      <c r="G101" s="58" t="e">
        <f t="shared" si="18"/>
        <v>#REF!</v>
      </c>
      <c r="H101" s="58" t="e">
        <f t="shared" si="19"/>
        <v>#REF!</v>
      </c>
      <c r="I101" s="17">
        <v>2.01</v>
      </c>
      <c r="J101" s="31">
        <v>-1.55</v>
      </c>
      <c r="K101" s="37">
        <v>1.302</v>
      </c>
      <c r="L101" s="17">
        <v>1.37</v>
      </c>
      <c r="M101" s="19">
        <v>4.08</v>
      </c>
      <c r="N101" s="2"/>
      <c r="O101" s="2"/>
    </row>
    <row r="102" spans="1:15" ht="16.5" hidden="1">
      <c r="A102" s="30"/>
      <c r="B102" s="56" t="e">
        <f>+#REF!/100</f>
        <v>#REF!</v>
      </c>
      <c r="C102" s="14">
        <v>56026</v>
      </c>
      <c r="D102" s="14">
        <v>204762</v>
      </c>
      <c r="E102" s="24">
        <v>2.49</v>
      </c>
      <c r="F102" s="7">
        <v>-1.19</v>
      </c>
      <c r="G102" s="58" t="e">
        <f t="shared" si="18"/>
        <v>#REF!</v>
      </c>
      <c r="H102" s="58" t="e">
        <f t="shared" si="19"/>
        <v>#REF!</v>
      </c>
      <c r="I102" s="17">
        <v>2</v>
      </c>
      <c r="J102" s="31">
        <v>-1.77</v>
      </c>
      <c r="K102" s="37">
        <v>1.258</v>
      </c>
      <c r="L102" s="17">
        <v>1.21</v>
      </c>
      <c r="M102" s="2">
        <v>4.015</v>
      </c>
      <c r="N102" s="2"/>
      <c r="O102" s="2"/>
    </row>
    <row r="103" spans="1:15" ht="16.5" hidden="1">
      <c r="A103" s="28">
        <v>3</v>
      </c>
      <c r="B103" s="56" t="e">
        <f>+#REF!/100</f>
        <v>#REF!</v>
      </c>
      <c r="C103" s="14">
        <v>55058</v>
      </c>
      <c r="D103" s="14">
        <v>203866</v>
      </c>
      <c r="E103" s="24">
        <v>2.21</v>
      </c>
      <c r="F103" s="7">
        <v>2</v>
      </c>
      <c r="G103" s="58" t="e">
        <f aca="true" t="shared" si="20" ref="G103:G108">C103/B103</f>
        <v>#REF!</v>
      </c>
      <c r="H103" s="58" t="e">
        <f aca="true" t="shared" si="21" ref="H103:H108">D103/B103</f>
        <v>#REF!</v>
      </c>
      <c r="I103" s="17">
        <v>1.51</v>
      </c>
      <c r="J103" s="31">
        <v>-1.26</v>
      </c>
      <c r="K103" s="37">
        <v>1.203</v>
      </c>
      <c r="L103" s="17">
        <v>1.19</v>
      </c>
      <c r="M103" s="2">
        <v>3.917</v>
      </c>
      <c r="N103" s="2"/>
      <c r="O103" s="2"/>
    </row>
    <row r="104" spans="1:15" ht="16.5" hidden="1">
      <c r="A104" s="28"/>
      <c r="B104" s="56" t="e">
        <f>+#REF!/100</f>
        <v>#REF!</v>
      </c>
      <c r="C104" s="14">
        <v>55303</v>
      </c>
      <c r="D104" s="14">
        <v>203684</v>
      </c>
      <c r="E104" s="24">
        <v>2.15</v>
      </c>
      <c r="F104" s="7">
        <v>2.67</v>
      </c>
      <c r="G104" s="58" t="e">
        <f t="shared" si="20"/>
        <v>#REF!</v>
      </c>
      <c r="H104" s="58" t="e">
        <f t="shared" si="21"/>
        <v>#REF!</v>
      </c>
      <c r="I104" s="17">
        <v>2.09</v>
      </c>
      <c r="J104" s="31">
        <v>-0.69</v>
      </c>
      <c r="K104" s="37">
        <v>1.188</v>
      </c>
      <c r="L104" s="17">
        <v>1.16</v>
      </c>
      <c r="M104" s="2">
        <v>3.664</v>
      </c>
      <c r="N104" s="2"/>
      <c r="O104" s="2"/>
    </row>
    <row r="105" spans="1:15" ht="16.5" hidden="1">
      <c r="A105" s="28">
        <v>5</v>
      </c>
      <c r="B105" s="56" t="e">
        <f>+#REF!/100</f>
        <v>#REF!</v>
      </c>
      <c r="C105" s="14">
        <v>55536</v>
      </c>
      <c r="D105" s="14">
        <v>203658</v>
      </c>
      <c r="E105" s="24">
        <v>2.62</v>
      </c>
      <c r="F105" s="7">
        <v>3.39</v>
      </c>
      <c r="G105" s="58" t="e">
        <f t="shared" si="20"/>
        <v>#REF!</v>
      </c>
      <c r="H105" s="58" t="e">
        <f t="shared" si="21"/>
        <v>#REF!</v>
      </c>
      <c r="I105" s="17">
        <v>2.56</v>
      </c>
      <c r="J105" s="31">
        <v>-0.01</v>
      </c>
      <c r="K105" s="37">
        <v>1.181</v>
      </c>
      <c r="L105" s="17">
        <v>1.11</v>
      </c>
      <c r="M105" s="2">
        <v>3.664</v>
      </c>
      <c r="N105" s="2"/>
      <c r="O105" s="2"/>
    </row>
    <row r="106" spans="1:15" ht="16.5" hidden="1">
      <c r="A106" s="28"/>
      <c r="B106" s="56" t="e">
        <f>+#REF!/100</f>
        <v>#REF!</v>
      </c>
      <c r="C106" s="14">
        <v>56423</v>
      </c>
      <c r="D106" s="14">
        <v>203994</v>
      </c>
      <c r="E106" s="24">
        <v>2.91</v>
      </c>
      <c r="F106" s="7">
        <v>3.41</v>
      </c>
      <c r="G106" s="58" t="e">
        <f t="shared" si="20"/>
        <v>#REF!</v>
      </c>
      <c r="H106" s="58" t="e">
        <f t="shared" si="21"/>
        <v>#REF!</v>
      </c>
      <c r="I106" s="40">
        <v>2.13</v>
      </c>
      <c r="J106" s="31">
        <v>1.37</v>
      </c>
      <c r="K106" s="37">
        <v>1.156</v>
      </c>
      <c r="L106" s="17">
        <v>1.09</v>
      </c>
      <c r="M106" s="2">
        <v>3.598</v>
      </c>
      <c r="N106" s="2"/>
      <c r="O106" s="2"/>
    </row>
    <row r="107" spans="1:15" ht="16.5" hidden="1">
      <c r="A107" s="28">
        <v>7</v>
      </c>
      <c r="B107" s="56" t="e">
        <f>+#REF!/100</f>
        <v>#REF!</v>
      </c>
      <c r="C107" s="14">
        <v>57822</v>
      </c>
      <c r="D107" s="14">
        <v>205670</v>
      </c>
      <c r="E107" s="24">
        <v>3.33</v>
      </c>
      <c r="F107" s="7">
        <v>6.05</v>
      </c>
      <c r="G107" s="58" t="e">
        <f t="shared" si="20"/>
        <v>#REF!</v>
      </c>
      <c r="H107" s="58" t="e">
        <f t="shared" si="21"/>
        <v>#REF!</v>
      </c>
      <c r="I107" s="40">
        <v>3.71</v>
      </c>
      <c r="J107" s="31">
        <v>2.05</v>
      </c>
      <c r="K107" s="37">
        <v>1.027</v>
      </c>
      <c r="L107" s="17">
        <v>0.85</v>
      </c>
      <c r="M107" s="19">
        <v>3.55</v>
      </c>
      <c r="N107" s="41"/>
      <c r="O107" s="2"/>
    </row>
    <row r="108" spans="1:15" ht="16.5" hidden="1">
      <c r="A108" s="28"/>
      <c r="B108" s="56" t="e">
        <f>+#REF!/100</f>
        <v>#REF!</v>
      </c>
      <c r="C108" s="14">
        <v>59022</v>
      </c>
      <c r="D108" s="14">
        <v>207415</v>
      </c>
      <c r="E108" s="24">
        <v>4.38</v>
      </c>
      <c r="F108" s="7">
        <v>5.48</v>
      </c>
      <c r="G108" s="58" t="e">
        <f t="shared" si="20"/>
        <v>#REF!</v>
      </c>
      <c r="H108" s="58" t="e">
        <f t="shared" si="21"/>
        <v>#REF!</v>
      </c>
      <c r="I108" s="40">
        <v>4.2</v>
      </c>
      <c r="J108" s="31">
        <v>1.96</v>
      </c>
      <c r="K108" s="37">
        <v>1.024</v>
      </c>
      <c r="L108" s="17">
        <v>0.85</v>
      </c>
      <c r="M108" s="19">
        <v>3.525</v>
      </c>
      <c r="N108" s="2"/>
      <c r="O108" s="2"/>
    </row>
    <row r="109" spans="1:15" ht="16.5" hidden="1">
      <c r="A109" s="28">
        <v>9</v>
      </c>
      <c r="B109" s="56" t="e">
        <f>+#REF!/100</f>
        <v>#REF!</v>
      </c>
      <c r="C109" s="14">
        <v>60279</v>
      </c>
      <c r="D109" s="14">
        <v>208183</v>
      </c>
      <c r="E109" s="24">
        <v>4.86</v>
      </c>
      <c r="F109" s="7">
        <v>7.7</v>
      </c>
      <c r="G109" s="58" t="e">
        <f aca="true" t="shared" si="22" ref="G109:G114">C109/B109</f>
        <v>#REF!</v>
      </c>
      <c r="H109" s="58" t="e">
        <f aca="true" t="shared" si="23" ref="H109:H114">D109/B109</f>
        <v>#REF!</v>
      </c>
      <c r="I109" s="40">
        <v>4.95</v>
      </c>
      <c r="J109" s="31">
        <v>2.12</v>
      </c>
      <c r="K109" s="37">
        <v>1.021</v>
      </c>
      <c r="L109" s="17">
        <f>0.9-0.01</f>
        <v>0.89</v>
      </c>
      <c r="M109" s="19">
        <v>3.497</v>
      </c>
      <c r="N109" s="2"/>
      <c r="O109" s="2"/>
    </row>
    <row r="110" spans="1:15" ht="16.5" hidden="1">
      <c r="A110" s="28"/>
      <c r="B110" s="56" t="e">
        <f>+#REF!/100</f>
        <v>#REF!</v>
      </c>
      <c r="C110" s="14">
        <v>61363</v>
      </c>
      <c r="D110" s="14">
        <v>209048</v>
      </c>
      <c r="E110" s="24">
        <v>5.53</v>
      </c>
      <c r="F110" s="7">
        <v>9.13</v>
      </c>
      <c r="G110" s="58" t="e">
        <f t="shared" si="22"/>
        <v>#REF!</v>
      </c>
      <c r="H110" s="58" t="e">
        <f t="shared" si="23"/>
        <v>#REF!</v>
      </c>
      <c r="I110" s="40">
        <v>5.28</v>
      </c>
      <c r="J110" s="31">
        <v>1.6</v>
      </c>
      <c r="K110" s="37">
        <v>1.024</v>
      </c>
      <c r="L110" s="17">
        <v>0.88</v>
      </c>
      <c r="M110" s="19">
        <v>3.435</v>
      </c>
      <c r="N110" s="2"/>
      <c r="O110" s="2"/>
    </row>
    <row r="111" spans="1:15" ht="16.5" hidden="1">
      <c r="A111" s="28">
        <v>11</v>
      </c>
      <c r="B111" s="56" t="e">
        <f>+#REF!/100</f>
        <v>#REF!</v>
      </c>
      <c r="C111" s="14">
        <v>61881</v>
      </c>
      <c r="D111" s="14">
        <v>209954</v>
      </c>
      <c r="E111" s="24">
        <v>5.47</v>
      </c>
      <c r="F111" s="7">
        <v>9.55</v>
      </c>
      <c r="G111" s="58" t="e">
        <f t="shared" si="22"/>
        <v>#REF!</v>
      </c>
      <c r="H111" s="58" t="e">
        <f t="shared" si="23"/>
        <v>#REF!</v>
      </c>
      <c r="I111" s="40">
        <v>5.08</v>
      </c>
      <c r="J111" s="31">
        <v>2.72</v>
      </c>
      <c r="K111" s="37">
        <v>1.022</v>
      </c>
      <c r="L111" s="17">
        <v>0.93</v>
      </c>
      <c r="M111" s="19">
        <v>3.435</v>
      </c>
      <c r="N111" s="2"/>
      <c r="O111" s="2"/>
    </row>
    <row r="112" spans="1:15" ht="16.5" hidden="1">
      <c r="A112" s="28"/>
      <c r="B112" s="56" t="e">
        <f>+#REF!/100</f>
        <v>#REF!</v>
      </c>
      <c r="C112" s="14">
        <v>62608</v>
      </c>
      <c r="D112" s="14">
        <v>211073</v>
      </c>
      <c r="E112" s="24">
        <v>5.4</v>
      </c>
      <c r="F112" s="7">
        <v>10.25</v>
      </c>
      <c r="G112" s="58" t="e">
        <f t="shared" si="22"/>
        <v>#REF!</v>
      </c>
      <c r="H112" s="58" t="e">
        <f t="shared" si="23"/>
        <v>#REF!</v>
      </c>
      <c r="I112" s="40">
        <v>5.38</v>
      </c>
      <c r="J112" s="31">
        <v>2.84</v>
      </c>
      <c r="K112" s="37">
        <v>1.025</v>
      </c>
      <c r="L112" s="17">
        <v>1</v>
      </c>
      <c r="M112" s="19">
        <v>3.429</v>
      </c>
      <c r="N112" s="2"/>
      <c r="O112" s="2"/>
    </row>
    <row r="113" spans="1:15" ht="16.5" hidden="1">
      <c r="A113" s="30" t="s">
        <v>26</v>
      </c>
      <c r="B113" s="56" t="e">
        <f>+#REF!/100</f>
        <v>#REF!</v>
      </c>
      <c r="C113" s="14">
        <v>66482</v>
      </c>
      <c r="D113" s="14">
        <v>215846</v>
      </c>
      <c r="E113" s="24">
        <v>6.37</v>
      </c>
      <c r="F113" s="7">
        <v>14.8</v>
      </c>
      <c r="G113" s="58" t="e">
        <f t="shared" si="22"/>
        <v>#REF!</v>
      </c>
      <c r="H113" s="58" t="e">
        <f t="shared" si="23"/>
        <v>#REF!</v>
      </c>
      <c r="I113" s="40">
        <v>6.5</v>
      </c>
      <c r="J113" s="31">
        <v>2.67</v>
      </c>
      <c r="K113" s="37">
        <v>1.008</v>
      </c>
      <c r="L113" s="17">
        <v>0.96</v>
      </c>
      <c r="M113" s="19">
        <v>3.429</v>
      </c>
      <c r="N113" s="2"/>
      <c r="O113" s="2"/>
    </row>
    <row r="114" spans="1:15" ht="16.5" hidden="1">
      <c r="A114" s="30"/>
      <c r="B114" s="56" t="e">
        <f>+#REF!/100</f>
        <v>#REF!</v>
      </c>
      <c r="C114" s="14">
        <v>67466</v>
      </c>
      <c r="D114" s="14">
        <v>218302</v>
      </c>
      <c r="E114" s="24">
        <v>6.61</v>
      </c>
      <c r="F114" s="7">
        <v>8.23</v>
      </c>
      <c r="G114" s="58" t="e">
        <f t="shared" si="22"/>
        <v>#REF!</v>
      </c>
      <c r="H114" s="58" t="e">
        <f t="shared" si="23"/>
        <v>#REF!</v>
      </c>
      <c r="I114" s="40">
        <v>6.96</v>
      </c>
      <c r="J114" s="31">
        <v>3.67</v>
      </c>
      <c r="K114" s="37">
        <v>0.984</v>
      </c>
      <c r="L114" s="17">
        <v>0.91</v>
      </c>
      <c r="M114" s="19">
        <v>3.429</v>
      </c>
      <c r="N114" s="2"/>
      <c r="O114" s="2"/>
    </row>
    <row r="115" spans="1:15" ht="16.5" hidden="1">
      <c r="A115" s="28">
        <v>3</v>
      </c>
      <c r="B115" s="56" t="e">
        <f>+#REF!/100</f>
        <v>#REF!</v>
      </c>
      <c r="C115" s="14">
        <v>68134</v>
      </c>
      <c r="D115" s="14">
        <v>219536</v>
      </c>
      <c r="E115" s="24">
        <v>7.69</v>
      </c>
      <c r="F115" s="7">
        <v>13.66</v>
      </c>
      <c r="G115" s="58" t="e">
        <f aca="true" t="shared" si="24" ref="G115:G120">C115/B115</f>
        <v>#REF!</v>
      </c>
      <c r="H115" s="58" t="e">
        <f aca="true" t="shared" si="25" ref="H115:H120">D115/B115</f>
        <v>#REF!</v>
      </c>
      <c r="I115" s="40">
        <v>8.15</v>
      </c>
      <c r="J115" s="31">
        <v>5.16</v>
      </c>
      <c r="K115" s="37">
        <v>0.991</v>
      </c>
      <c r="L115" s="17">
        <v>0.94</v>
      </c>
      <c r="M115" s="19">
        <v>3.425</v>
      </c>
      <c r="N115" s="2"/>
      <c r="O115" s="2"/>
    </row>
    <row r="116" spans="1:15" ht="16.5" hidden="1">
      <c r="A116" s="28"/>
      <c r="B116" s="56" t="e">
        <f>+#REF!/100</f>
        <v>#REF!</v>
      </c>
      <c r="C116" s="14">
        <v>68792</v>
      </c>
      <c r="D116" s="14">
        <v>220512</v>
      </c>
      <c r="E116" s="24">
        <v>8.26</v>
      </c>
      <c r="F116" s="7">
        <v>16.07</v>
      </c>
      <c r="G116" s="58" t="e">
        <f t="shared" si="24"/>
        <v>#REF!</v>
      </c>
      <c r="H116" s="58" t="e">
        <f t="shared" si="25"/>
        <v>#REF!</v>
      </c>
      <c r="I116" s="40">
        <v>8.33</v>
      </c>
      <c r="J116" s="31">
        <v>5.62</v>
      </c>
      <c r="K116" s="37">
        <v>0.972</v>
      </c>
      <c r="L116" s="17">
        <v>0.92</v>
      </c>
      <c r="M116" s="19">
        <v>3.413</v>
      </c>
      <c r="N116" s="2"/>
      <c r="O116" s="2"/>
    </row>
    <row r="117" spans="1:15" ht="16.5" hidden="1">
      <c r="A117" s="28">
        <v>5</v>
      </c>
      <c r="B117" s="56" t="e">
        <f>+#REF!/100</f>
        <v>#REF!</v>
      </c>
      <c r="C117" s="14">
        <v>68614</v>
      </c>
      <c r="D117" s="14">
        <v>220717</v>
      </c>
      <c r="E117" s="24">
        <v>8.38</v>
      </c>
      <c r="F117" s="7">
        <v>14.36</v>
      </c>
      <c r="G117" s="58" t="e">
        <f t="shared" si="24"/>
        <v>#REF!</v>
      </c>
      <c r="H117" s="58" t="e">
        <f t="shared" si="25"/>
        <v>#REF!</v>
      </c>
      <c r="I117" s="40">
        <v>8.02</v>
      </c>
      <c r="J117" s="31">
        <v>6.41</v>
      </c>
      <c r="K117" s="37">
        <v>0.967</v>
      </c>
      <c r="L117" s="17">
        <v>0.92</v>
      </c>
      <c r="M117" s="19">
        <v>3.413</v>
      </c>
      <c r="N117" s="2"/>
      <c r="O117" s="2"/>
    </row>
    <row r="118" spans="1:15" ht="16.5" hidden="1">
      <c r="A118" s="28"/>
      <c r="B118" s="56" t="e">
        <f>+#REF!/100</f>
        <v>#REF!</v>
      </c>
      <c r="C118" s="14">
        <v>67823</v>
      </c>
      <c r="D118" s="14">
        <v>219759</v>
      </c>
      <c r="E118" s="24">
        <v>7.73</v>
      </c>
      <c r="F118" s="7">
        <v>12.54</v>
      </c>
      <c r="G118" s="58" t="e">
        <f t="shared" si="24"/>
        <v>#REF!</v>
      </c>
      <c r="H118" s="58" t="e">
        <f t="shared" si="25"/>
        <v>#REF!</v>
      </c>
      <c r="I118" s="40">
        <v>7.76</v>
      </c>
      <c r="J118" s="31">
        <v>5.62</v>
      </c>
      <c r="K118" s="37">
        <v>1.018</v>
      </c>
      <c r="L118" s="17">
        <v>0.96</v>
      </c>
      <c r="M118" s="19">
        <v>3.407</v>
      </c>
      <c r="N118" s="2"/>
      <c r="O118" s="2"/>
    </row>
    <row r="119" spans="1:15" ht="16.5" hidden="1">
      <c r="A119" s="28">
        <v>7</v>
      </c>
      <c r="B119" s="56" t="e">
        <f>+#REF!/100</f>
        <v>#REF!</v>
      </c>
      <c r="C119" s="14">
        <v>68800</v>
      </c>
      <c r="D119" s="14">
        <v>221302</v>
      </c>
      <c r="E119" s="24">
        <v>7.6</v>
      </c>
      <c r="F119" s="7">
        <v>11.22</v>
      </c>
      <c r="G119" s="58" t="e">
        <f t="shared" si="24"/>
        <v>#REF!</v>
      </c>
      <c r="H119" s="58" t="e">
        <f t="shared" si="25"/>
        <v>#REF!</v>
      </c>
      <c r="I119" s="40">
        <v>7.16</v>
      </c>
      <c r="J119" s="31">
        <v>6.52</v>
      </c>
      <c r="K119" s="37">
        <v>1.024</v>
      </c>
      <c r="L119" s="17">
        <v>0.96</v>
      </c>
      <c r="M119" s="19">
        <v>3.406</v>
      </c>
      <c r="N119" s="2"/>
      <c r="O119" s="2"/>
    </row>
    <row r="120" spans="1:15" ht="16.5" hidden="1">
      <c r="A120" s="28"/>
      <c r="B120" s="56" t="e">
        <f>+#REF!/100</f>
        <v>#REF!</v>
      </c>
      <c r="C120" s="14">
        <v>69669</v>
      </c>
      <c r="D120" s="14">
        <v>222224</v>
      </c>
      <c r="E120" s="24">
        <v>7.14</v>
      </c>
      <c r="F120" s="7">
        <v>12.03</v>
      </c>
      <c r="G120" s="58" t="e">
        <f t="shared" si="24"/>
        <v>#REF!</v>
      </c>
      <c r="H120" s="58" t="e">
        <f t="shared" si="25"/>
        <v>#REF!</v>
      </c>
      <c r="I120" s="40">
        <v>6.65</v>
      </c>
      <c r="J120" s="31">
        <v>7.02</v>
      </c>
      <c r="K120" s="37">
        <v>1.048</v>
      </c>
      <c r="L120" s="17">
        <v>0.98</v>
      </c>
      <c r="M120" s="19">
        <v>3.406</v>
      </c>
      <c r="N120" s="2"/>
      <c r="O120" s="2"/>
    </row>
    <row r="121" spans="1:15" ht="16.5" hidden="1">
      <c r="A121" s="28">
        <v>9</v>
      </c>
      <c r="B121" s="56" t="e">
        <f>+#REF!/100</f>
        <v>#REF!</v>
      </c>
      <c r="C121" s="14">
        <v>70410</v>
      </c>
      <c r="D121" s="14">
        <v>222568</v>
      </c>
      <c r="E121" s="24">
        <v>6.91</v>
      </c>
      <c r="F121" s="7">
        <v>11.16</v>
      </c>
      <c r="G121" s="58" t="e">
        <f aca="true" t="shared" si="26" ref="G121:G126">C121/B121</f>
        <v>#REF!</v>
      </c>
      <c r="H121" s="58" t="e">
        <f aca="true" t="shared" si="27" ref="H121:H126">D121/B121</f>
        <v>#REF!</v>
      </c>
      <c r="I121" s="40">
        <v>6.25</v>
      </c>
      <c r="J121" s="31">
        <v>7.33</v>
      </c>
      <c r="K121" s="37">
        <v>1.084</v>
      </c>
      <c r="L121" s="17">
        <v>1.03</v>
      </c>
      <c r="M121" s="19">
        <v>3.42</v>
      </c>
      <c r="N121" s="2"/>
      <c r="O121" s="2"/>
    </row>
    <row r="122" spans="1:15" ht="16.5" hidden="1">
      <c r="A122" s="28"/>
      <c r="B122" s="56" t="e">
        <f>+#REF!/100</f>
        <v>#REF!</v>
      </c>
      <c r="C122" s="14">
        <v>70387</v>
      </c>
      <c r="D122" s="14">
        <v>222837</v>
      </c>
      <c r="E122" s="24">
        <v>6.6</v>
      </c>
      <c r="F122" s="7">
        <v>9.94</v>
      </c>
      <c r="G122" s="58" t="e">
        <f t="shared" si="26"/>
        <v>#REF!</v>
      </c>
      <c r="H122" s="58" t="e">
        <f t="shared" si="27"/>
        <v>#REF!</v>
      </c>
      <c r="I122" s="40">
        <v>6.43</v>
      </c>
      <c r="J122" s="31">
        <v>8.3</v>
      </c>
      <c r="K122" s="37">
        <v>1.142</v>
      </c>
      <c r="L122" s="17">
        <v>1.11</v>
      </c>
      <c r="M122" s="19">
        <v>3.478</v>
      </c>
      <c r="N122" s="2"/>
      <c r="O122" s="2"/>
    </row>
    <row r="123" spans="1:15" ht="16.5" hidden="1">
      <c r="A123" s="28">
        <v>11</v>
      </c>
      <c r="B123" s="56" t="e">
        <f>+#REF!/100</f>
        <v>#REF!</v>
      </c>
      <c r="C123" s="14">
        <v>70482</v>
      </c>
      <c r="D123" s="14">
        <v>224276</v>
      </c>
      <c r="E123" s="24">
        <v>6.82</v>
      </c>
      <c r="F123" s="7">
        <v>9.92</v>
      </c>
      <c r="G123" s="58" t="e">
        <f t="shared" si="26"/>
        <v>#REF!</v>
      </c>
      <c r="H123" s="58" t="e">
        <f t="shared" si="27"/>
        <v>#REF!</v>
      </c>
      <c r="I123" s="40">
        <v>6.26</v>
      </c>
      <c r="J123" s="31">
        <v>8.19</v>
      </c>
      <c r="K123" s="37">
        <v>1.141</v>
      </c>
      <c r="L123" s="17">
        <v>1.1</v>
      </c>
      <c r="M123" s="19">
        <v>3.478</v>
      </c>
      <c r="N123" s="2"/>
      <c r="O123" s="2"/>
    </row>
    <row r="124" spans="1:15" ht="16.5" hidden="1">
      <c r="A124" s="28"/>
      <c r="B124" s="56" t="e">
        <f>+#REF!/100</f>
        <v>#REF!</v>
      </c>
      <c r="C124" s="14">
        <v>71593</v>
      </c>
      <c r="D124" s="14">
        <v>226177</v>
      </c>
      <c r="E124" s="24">
        <v>7.16</v>
      </c>
      <c r="F124" s="7">
        <v>10.29</v>
      </c>
      <c r="G124" s="58" t="e">
        <f t="shared" si="26"/>
        <v>#REF!</v>
      </c>
      <c r="H124" s="58" t="e">
        <f t="shared" si="27"/>
        <v>#REF!</v>
      </c>
      <c r="I124" s="17">
        <v>6.77</v>
      </c>
      <c r="J124" s="17">
        <v>8.64</v>
      </c>
      <c r="K124" s="37">
        <v>1.149</v>
      </c>
      <c r="L124" s="17">
        <v>1.12</v>
      </c>
      <c r="M124" s="19">
        <v>3.516</v>
      </c>
      <c r="N124" s="2"/>
      <c r="O124" s="2"/>
    </row>
    <row r="125" spans="1:15" ht="16.5" hidden="1">
      <c r="A125" s="30" t="s">
        <v>28</v>
      </c>
      <c r="B125" s="56" t="e">
        <f>+#REF!/100</f>
        <v>#REF!</v>
      </c>
      <c r="C125" s="14">
        <v>72493</v>
      </c>
      <c r="D125" s="14">
        <v>228909</v>
      </c>
      <c r="E125" s="24">
        <v>6.05</v>
      </c>
      <c r="F125" s="7">
        <v>1.43</v>
      </c>
      <c r="G125" s="58" t="e">
        <f t="shared" si="26"/>
        <v>#REF!</v>
      </c>
      <c r="H125" s="58" t="e">
        <f t="shared" si="27"/>
        <v>#REF!</v>
      </c>
      <c r="I125" s="17">
        <v>5.78</v>
      </c>
      <c r="J125" s="42">
        <v>8.26</v>
      </c>
      <c r="K125" s="37">
        <v>1.202</v>
      </c>
      <c r="L125" s="17">
        <v>1.18</v>
      </c>
      <c r="M125" s="19">
        <v>3.571</v>
      </c>
      <c r="N125" s="2"/>
      <c r="O125" s="2"/>
    </row>
    <row r="126" spans="1:15" ht="16.5" hidden="1">
      <c r="A126" s="28"/>
      <c r="B126" s="56" t="e">
        <f>+#REF!/100</f>
        <v>#REF!</v>
      </c>
      <c r="C126" s="14">
        <v>74250</v>
      </c>
      <c r="D126" s="14">
        <v>232225</v>
      </c>
      <c r="E126" s="24">
        <v>6.38</v>
      </c>
      <c r="F126" s="7">
        <v>14.59</v>
      </c>
      <c r="G126" s="58" t="e">
        <f t="shared" si="26"/>
        <v>#REF!</v>
      </c>
      <c r="H126" s="58" t="e">
        <f t="shared" si="27"/>
        <v>#REF!</v>
      </c>
      <c r="I126" s="17">
        <v>5.25</v>
      </c>
      <c r="J126" s="42">
        <v>8.18</v>
      </c>
      <c r="K126" s="37">
        <v>1.203</v>
      </c>
      <c r="L126" s="17">
        <v>1.19</v>
      </c>
      <c r="M126" s="19">
        <v>3.584</v>
      </c>
      <c r="N126" s="2"/>
      <c r="O126" s="2"/>
    </row>
    <row r="127" spans="1:15" ht="16.5" hidden="1">
      <c r="A127" s="28">
        <v>3</v>
      </c>
      <c r="B127" s="56" t="e">
        <f>+#REF!/100</f>
        <v>#REF!</v>
      </c>
      <c r="C127" s="14">
        <v>73747</v>
      </c>
      <c r="D127" s="14">
        <v>232404</v>
      </c>
      <c r="E127" s="24">
        <v>5.86</v>
      </c>
      <c r="F127" s="7">
        <v>7.28</v>
      </c>
      <c r="G127" s="58" t="e">
        <f aca="true" t="shared" si="28" ref="G127:G132">C127/B127</f>
        <v>#REF!</v>
      </c>
      <c r="H127" s="58" t="e">
        <f aca="true" t="shared" si="29" ref="H127:H132">D127/B127</f>
        <v>#REF!</v>
      </c>
      <c r="I127" s="17">
        <v>4.86</v>
      </c>
      <c r="J127" s="42">
        <v>7.9</v>
      </c>
      <c r="K127" s="37">
        <v>1.221</v>
      </c>
      <c r="L127" s="17">
        <v>1.18</v>
      </c>
      <c r="M127" s="19">
        <v>3.614</v>
      </c>
      <c r="N127" s="2"/>
      <c r="O127" s="2"/>
    </row>
    <row r="128" spans="1:15" ht="16.5" hidden="1">
      <c r="A128" s="28"/>
      <c r="B128" s="56" t="e">
        <f>+#REF!/100</f>
        <v>#REF!</v>
      </c>
      <c r="C128" s="14">
        <v>72991</v>
      </c>
      <c r="D128" s="14">
        <v>232663</v>
      </c>
      <c r="E128" s="24">
        <v>5.51</v>
      </c>
      <c r="F128" s="7">
        <v>6.18</v>
      </c>
      <c r="G128" s="58" t="e">
        <f t="shared" si="28"/>
        <v>#REF!</v>
      </c>
      <c r="H128" s="58" t="e">
        <f t="shared" si="29"/>
        <v>#REF!</v>
      </c>
      <c r="I128" s="17">
        <v>4.71</v>
      </c>
      <c r="J128" s="42">
        <v>7.22</v>
      </c>
      <c r="K128" s="37">
        <v>1.267</v>
      </c>
      <c r="L128" s="17">
        <v>1.21</v>
      </c>
      <c r="M128" s="19">
        <v>3.657</v>
      </c>
      <c r="N128" s="2"/>
      <c r="O128" s="2"/>
    </row>
    <row r="129" spans="1:15" ht="16.5" hidden="1">
      <c r="A129" s="28">
        <v>5</v>
      </c>
      <c r="B129" s="56" t="e">
        <f>+#REF!/100</f>
        <v>#REF!</v>
      </c>
      <c r="C129" s="14">
        <v>72667</v>
      </c>
      <c r="D129" s="14">
        <v>233068</v>
      </c>
      <c r="E129" s="24">
        <v>5.6</v>
      </c>
      <c r="F129" s="7">
        <v>6.6</v>
      </c>
      <c r="G129" s="58" t="e">
        <f t="shared" si="28"/>
        <v>#REF!</v>
      </c>
      <c r="H129" s="58" t="e">
        <f t="shared" si="29"/>
        <v>#REF!</v>
      </c>
      <c r="I129" s="17">
        <v>4.75</v>
      </c>
      <c r="J129" s="42">
        <v>7.15</v>
      </c>
      <c r="K129" s="37">
        <v>1.266</v>
      </c>
      <c r="L129" s="17">
        <v>1.21</v>
      </c>
      <c r="M129" s="19">
        <v>3.657</v>
      </c>
      <c r="N129" s="2"/>
      <c r="O129" s="2"/>
    </row>
    <row r="130" spans="1:15" ht="16.5" hidden="1">
      <c r="A130" s="28"/>
      <c r="B130" s="56" t="e">
        <f>+#REF!/100</f>
        <v>#REF!</v>
      </c>
      <c r="C130" s="14">
        <v>72673</v>
      </c>
      <c r="D130" s="14">
        <v>233639</v>
      </c>
      <c r="E130" s="24">
        <v>6.32</v>
      </c>
      <c r="F130" s="7">
        <v>8.77</v>
      </c>
      <c r="G130" s="58" t="e">
        <f t="shared" si="28"/>
        <v>#REF!</v>
      </c>
      <c r="H130" s="58" t="e">
        <f t="shared" si="29"/>
        <v>#REF!</v>
      </c>
      <c r="I130" s="17">
        <v>6.25</v>
      </c>
      <c r="J130" s="42">
        <v>8.02</v>
      </c>
      <c r="K130" s="37">
        <v>1.265</v>
      </c>
      <c r="L130" s="17">
        <v>1.23</v>
      </c>
      <c r="M130" s="19">
        <v>3.671</v>
      </c>
      <c r="N130" s="2"/>
      <c r="O130" s="2"/>
    </row>
    <row r="131" spans="1:15" ht="16.5" hidden="1">
      <c r="A131" s="30" t="s">
        <v>34</v>
      </c>
      <c r="B131" s="56" t="e">
        <f>+#REF!/100</f>
        <v>#REF!</v>
      </c>
      <c r="C131" s="14">
        <v>74084</v>
      </c>
      <c r="D131" s="14">
        <v>235716</v>
      </c>
      <c r="E131" s="24">
        <v>6.51</v>
      </c>
      <c r="F131" s="7">
        <v>8.56</v>
      </c>
      <c r="G131" s="58" t="e">
        <f t="shared" si="28"/>
        <v>#REF!</v>
      </c>
      <c r="H131" s="58" t="e">
        <f t="shared" si="29"/>
        <v>#REF!</v>
      </c>
      <c r="I131" s="17">
        <v>5.95</v>
      </c>
      <c r="J131" s="42">
        <v>7.34</v>
      </c>
      <c r="K131" s="37">
        <v>1.324</v>
      </c>
      <c r="L131" s="17">
        <v>1.27</v>
      </c>
      <c r="M131" s="19">
        <v>3.714</v>
      </c>
      <c r="N131" s="2"/>
      <c r="O131" s="2"/>
    </row>
    <row r="132" spans="1:15" ht="16.5" hidden="1">
      <c r="A132" s="28"/>
      <c r="B132" s="56" t="e">
        <f>+#REF!/100</f>
        <v>#REF!</v>
      </c>
      <c r="C132" s="14">
        <v>74954</v>
      </c>
      <c r="D132" s="14">
        <v>236771</v>
      </c>
      <c r="E132" s="24">
        <v>6.55</v>
      </c>
      <c r="F132" s="7">
        <v>8.65</v>
      </c>
      <c r="G132" s="58" t="e">
        <f t="shared" si="28"/>
        <v>#REF!</v>
      </c>
      <c r="H132" s="58" t="e">
        <f t="shared" si="29"/>
        <v>#REF!</v>
      </c>
      <c r="I132" s="17">
        <v>6.13</v>
      </c>
      <c r="J132" s="42">
        <v>7.5</v>
      </c>
      <c r="K132" s="37">
        <v>1.324</v>
      </c>
      <c r="L132" s="17">
        <v>1.3</v>
      </c>
      <c r="M132" s="19">
        <v>3.734</v>
      </c>
      <c r="N132" s="2"/>
      <c r="O132" s="2"/>
    </row>
    <row r="133" spans="1:15" ht="16.5" hidden="1">
      <c r="A133" s="28">
        <v>9</v>
      </c>
      <c r="B133" s="56" t="e">
        <f>+#REF!/100</f>
        <v>#REF!</v>
      </c>
      <c r="C133" s="14">
        <v>74850</v>
      </c>
      <c r="D133" s="14">
        <v>236779</v>
      </c>
      <c r="E133" s="24">
        <v>6.39</v>
      </c>
      <c r="F133" s="7">
        <v>7.57</v>
      </c>
      <c r="G133" s="58" t="e">
        <f aca="true" t="shared" si="30" ref="G133:G138">C133/B133</f>
        <v>#REF!</v>
      </c>
      <c r="H133" s="58" t="e">
        <f aca="true" t="shared" si="31" ref="H133:H138">D133/B133</f>
        <v>#REF!</v>
      </c>
      <c r="I133" s="17">
        <v>6.37</v>
      </c>
      <c r="J133" s="42">
        <v>8.32</v>
      </c>
      <c r="K133" s="37">
        <v>1.365</v>
      </c>
      <c r="L133" s="17">
        <v>1.34</v>
      </c>
      <c r="M133" s="19">
        <v>3.762</v>
      </c>
      <c r="N133" s="2"/>
      <c r="O133" s="2"/>
    </row>
    <row r="134" spans="1:15" ht="16.5" hidden="1">
      <c r="A134" s="28"/>
      <c r="B134" s="56" t="e">
        <f>+#REF!/100</f>
        <v>#REF!</v>
      </c>
      <c r="C134" s="14">
        <v>74178</v>
      </c>
      <c r="D134" s="14">
        <v>236941</v>
      </c>
      <c r="E134" s="24">
        <v>6.33</v>
      </c>
      <c r="F134" s="7">
        <v>8.32</v>
      </c>
      <c r="G134" s="58" t="e">
        <f t="shared" si="30"/>
        <v>#REF!</v>
      </c>
      <c r="H134" s="58" t="e">
        <f t="shared" si="31"/>
        <v>#REF!</v>
      </c>
      <c r="I134" s="17">
        <v>5.67</v>
      </c>
      <c r="J134" s="42">
        <v>8.22</v>
      </c>
      <c r="K134" s="37">
        <v>1.388</v>
      </c>
      <c r="L134" s="17">
        <v>1.36</v>
      </c>
      <c r="M134" s="19">
        <v>3.81</v>
      </c>
      <c r="N134" s="2"/>
      <c r="O134" s="2"/>
    </row>
    <row r="135" spans="1:15" ht="16.5" hidden="1">
      <c r="A135" s="28">
        <v>11</v>
      </c>
      <c r="B135" s="56" t="e">
        <f>+#REF!/100</f>
        <v>#REF!</v>
      </c>
      <c r="C135" s="14">
        <v>74317</v>
      </c>
      <c r="D135" s="14">
        <v>238184</v>
      </c>
      <c r="E135" s="24">
        <v>6.2</v>
      </c>
      <c r="F135" s="7">
        <v>7.48</v>
      </c>
      <c r="G135" s="58" t="e">
        <f t="shared" si="30"/>
        <v>#REF!</v>
      </c>
      <c r="H135" s="58" t="e">
        <f t="shared" si="31"/>
        <v>#REF!</v>
      </c>
      <c r="I135" s="17">
        <v>6.15</v>
      </c>
      <c r="J135" s="42">
        <v>8.01</v>
      </c>
      <c r="K135" s="37">
        <v>1.387</v>
      </c>
      <c r="L135" s="17">
        <v>1.39</v>
      </c>
      <c r="M135" s="19">
        <v>3.81</v>
      </c>
      <c r="N135" s="2"/>
      <c r="O135" s="2"/>
    </row>
    <row r="136" spans="1:15" ht="16.5" hidden="1">
      <c r="A136" s="28"/>
      <c r="B136" s="56" t="e">
        <f>+#REF!/100</f>
        <v>#REF!</v>
      </c>
      <c r="C136" s="14">
        <v>76291</v>
      </c>
      <c r="D136" s="14">
        <v>241324</v>
      </c>
      <c r="E136" s="24">
        <v>6.7</v>
      </c>
      <c r="F136" s="7">
        <v>6.34</v>
      </c>
      <c r="G136" s="58" t="e">
        <f t="shared" si="30"/>
        <v>#REF!</v>
      </c>
      <c r="H136" s="58" t="e">
        <f t="shared" si="31"/>
        <v>#REF!</v>
      </c>
      <c r="I136" s="17">
        <v>6.32</v>
      </c>
      <c r="J136" s="42">
        <v>7.77</v>
      </c>
      <c r="K136" s="37">
        <v>1.406</v>
      </c>
      <c r="L136" s="17">
        <v>1.4</v>
      </c>
      <c r="M136" s="19">
        <v>3.845</v>
      </c>
      <c r="N136" s="2"/>
      <c r="O136" s="2"/>
    </row>
    <row r="137" spans="1:15" ht="17.25" hidden="1" thickTop="1">
      <c r="A137" s="30" t="s">
        <v>29</v>
      </c>
      <c r="B137" s="56" t="e">
        <f>+#REF!/100</f>
        <v>#REF!</v>
      </c>
      <c r="C137" s="14">
        <v>78579</v>
      </c>
      <c r="D137" s="14">
        <v>245517</v>
      </c>
      <c r="E137" s="24">
        <v>7.26</v>
      </c>
      <c r="F137" s="7">
        <v>12.39</v>
      </c>
      <c r="G137" s="58" t="e">
        <f t="shared" si="30"/>
        <v>#REF!</v>
      </c>
      <c r="H137" s="58" t="e">
        <f t="shared" si="31"/>
        <v>#REF!</v>
      </c>
      <c r="I137" s="17">
        <v>5.85</v>
      </c>
      <c r="J137" s="43">
        <v>8.37</v>
      </c>
      <c r="K137" s="37">
        <v>1.446</v>
      </c>
      <c r="L137" s="17">
        <v>1.43</v>
      </c>
      <c r="M137" s="19">
        <v>3.866</v>
      </c>
      <c r="N137" s="2"/>
      <c r="O137" s="2"/>
    </row>
    <row r="138" spans="1:15" ht="16.5" hidden="1">
      <c r="A138" s="30"/>
      <c r="B138" s="56" t="e">
        <f>+#REF!/100</f>
        <v>#REF!</v>
      </c>
      <c r="C138" s="14">
        <v>78396</v>
      </c>
      <c r="D138" s="14">
        <v>247444</v>
      </c>
      <c r="E138" s="24">
        <v>6.55</v>
      </c>
      <c r="F138" s="7">
        <v>3.3</v>
      </c>
      <c r="G138" s="58" t="e">
        <f t="shared" si="30"/>
        <v>#REF!</v>
      </c>
      <c r="H138" s="58" t="e">
        <f t="shared" si="31"/>
        <v>#REF!</v>
      </c>
      <c r="I138" s="17">
        <v>6.27</v>
      </c>
      <c r="J138" s="44">
        <v>7.94</v>
      </c>
      <c r="K138" s="37">
        <v>1.449</v>
      </c>
      <c r="L138" s="17">
        <v>1.44</v>
      </c>
      <c r="M138" s="19">
        <v>3.886</v>
      </c>
      <c r="N138" s="2"/>
      <c r="O138" s="2"/>
    </row>
    <row r="139" spans="1:15" ht="16.5" hidden="1">
      <c r="A139" s="28">
        <v>3</v>
      </c>
      <c r="B139" s="56" t="e">
        <f>+#REF!/100</f>
        <v>#REF!</v>
      </c>
      <c r="C139" s="14">
        <v>76899</v>
      </c>
      <c r="D139" s="14">
        <v>246741</v>
      </c>
      <c r="E139" s="24">
        <v>6.17</v>
      </c>
      <c r="F139" s="7">
        <v>5.55</v>
      </c>
      <c r="G139" s="58" t="e">
        <f aca="true" t="shared" si="32" ref="G139:G144">C139/B139</f>
        <v>#REF!</v>
      </c>
      <c r="H139" s="58" t="e">
        <f aca="true" t="shared" si="33" ref="H139:H144">D139/B139</f>
        <v>#REF!</v>
      </c>
      <c r="I139" s="17">
        <v>5.82</v>
      </c>
      <c r="J139" s="44">
        <v>6.71</v>
      </c>
      <c r="K139" s="37">
        <v>1.45</v>
      </c>
      <c r="L139" s="17">
        <v>1.44</v>
      </c>
      <c r="M139" s="19">
        <v>3.896</v>
      </c>
      <c r="N139" s="2"/>
      <c r="O139" s="2"/>
    </row>
    <row r="140" spans="1:15" ht="16.5" hidden="1">
      <c r="A140" s="28"/>
      <c r="B140" s="56" t="e">
        <f>+#REF!/100</f>
        <v>#REF!</v>
      </c>
      <c r="C140" s="14">
        <v>76971</v>
      </c>
      <c r="D140" s="14">
        <v>247866</v>
      </c>
      <c r="E140" s="24">
        <v>6.53</v>
      </c>
      <c r="F140" s="7">
        <v>4.92</v>
      </c>
      <c r="G140" s="58" t="e">
        <f t="shared" si="32"/>
        <v>#REF!</v>
      </c>
      <c r="H140" s="58" t="e">
        <f t="shared" si="33"/>
        <v>#REF!</v>
      </c>
      <c r="I140" s="17">
        <v>6.72</v>
      </c>
      <c r="J140" s="44">
        <v>7.12</v>
      </c>
      <c r="K140" s="37">
        <v>1.516</v>
      </c>
      <c r="L140" s="17">
        <v>1.48</v>
      </c>
      <c r="M140" s="19">
        <v>3.947</v>
      </c>
      <c r="N140" s="2"/>
      <c r="O140" s="2"/>
    </row>
    <row r="141" spans="1:15" ht="16.5" hidden="1">
      <c r="A141" s="28">
        <v>5</v>
      </c>
      <c r="B141" s="56" t="e">
        <f>+#REF!/100</f>
        <v>#REF!</v>
      </c>
      <c r="C141" s="14">
        <v>77815</v>
      </c>
      <c r="D141" s="14">
        <v>249468</v>
      </c>
      <c r="E141" s="24">
        <v>7.04</v>
      </c>
      <c r="F141" s="7">
        <v>5.74</v>
      </c>
      <c r="G141" s="58" t="e">
        <f t="shared" si="32"/>
        <v>#REF!</v>
      </c>
      <c r="H141" s="58" t="e">
        <f t="shared" si="33"/>
        <v>#REF!</v>
      </c>
      <c r="I141" s="17">
        <v>6.93</v>
      </c>
      <c r="J141" s="45">
        <v>7.27</v>
      </c>
      <c r="K141" s="37">
        <v>1.517</v>
      </c>
      <c r="L141" s="17">
        <v>1.5</v>
      </c>
      <c r="M141" s="19">
        <v>3.947</v>
      </c>
      <c r="N141" s="2"/>
      <c r="O141" s="2"/>
    </row>
    <row r="142" spans="1:15" ht="16.5" hidden="1">
      <c r="A142" s="28"/>
      <c r="B142" s="56" t="e">
        <f>+#REF!/100</f>
        <v>#REF!</v>
      </c>
      <c r="C142" s="14">
        <v>76464</v>
      </c>
      <c r="D142" s="14">
        <v>248630</v>
      </c>
      <c r="E142" s="24">
        <v>6.42</v>
      </c>
      <c r="F142" s="7">
        <v>5.42</v>
      </c>
      <c r="G142" s="58" t="e">
        <f t="shared" si="32"/>
        <v>#REF!</v>
      </c>
      <c r="H142" s="58" t="e">
        <f t="shared" si="33"/>
        <v>#REF!</v>
      </c>
      <c r="I142" s="17">
        <v>5.43</v>
      </c>
      <c r="J142" s="45">
        <v>6.31</v>
      </c>
      <c r="K142" s="37">
        <v>1.533</v>
      </c>
      <c r="L142" s="17">
        <v>1.53</v>
      </c>
      <c r="M142" s="19">
        <v>3.964</v>
      </c>
      <c r="N142" s="2"/>
      <c r="O142" s="2"/>
    </row>
    <row r="143" spans="1:15" ht="16.5" hidden="1">
      <c r="A143" s="30" t="s">
        <v>36</v>
      </c>
      <c r="B143" s="56" t="e">
        <f>+#REF!/100</f>
        <v>#REF!</v>
      </c>
      <c r="C143" s="14">
        <v>76397</v>
      </c>
      <c r="D143" s="14">
        <v>249064</v>
      </c>
      <c r="E143" s="24">
        <v>5.66</v>
      </c>
      <c r="F143" s="7">
        <v>5.17</v>
      </c>
      <c r="G143" s="58" t="e">
        <f t="shared" si="32"/>
        <v>#REF!</v>
      </c>
      <c r="H143" s="58" t="e">
        <f t="shared" si="33"/>
        <v>#REF!</v>
      </c>
      <c r="I143" s="17">
        <v>5.12</v>
      </c>
      <c r="J143" s="45">
        <v>5.93</v>
      </c>
      <c r="K143" s="37">
        <v>1.585</v>
      </c>
      <c r="L143" s="17">
        <v>1.55</v>
      </c>
      <c r="M143" s="19">
        <v>4.012</v>
      </c>
      <c r="N143" s="2"/>
      <c r="O143" s="2"/>
    </row>
    <row r="144" spans="1:15" ht="16.5" hidden="1">
      <c r="A144" s="28"/>
      <c r="B144" s="56" t="e">
        <f>+#REF!/100</f>
        <v>#REF!</v>
      </c>
      <c r="C144" s="14">
        <v>77032</v>
      </c>
      <c r="D144" s="14">
        <v>249438</v>
      </c>
      <c r="E144" s="24">
        <v>5.35</v>
      </c>
      <c r="F144" s="7">
        <v>4.15</v>
      </c>
      <c r="G144" s="58" t="e">
        <f t="shared" si="32"/>
        <v>#REF!</v>
      </c>
      <c r="H144" s="58" t="e">
        <f t="shared" si="33"/>
        <v>#REF!</v>
      </c>
      <c r="I144" s="17">
        <v>5.06</v>
      </c>
      <c r="J144" s="45">
        <v>5.56</v>
      </c>
      <c r="K144" s="37">
        <v>1.587</v>
      </c>
      <c r="L144" s="17">
        <v>1.56</v>
      </c>
      <c r="M144" s="19">
        <v>4.026</v>
      </c>
      <c r="N144" s="2"/>
      <c r="O144" s="2"/>
    </row>
    <row r="145" spans="1:15" ht="17.25" hidden="1" thickBot="1">
      <c r="A145" s="28">
        <v>9</v>
      </c>
      <c r="B145" s="56" t="e">
        <f>+#REF!/100</f>
        <v>#REF!</v>
      </c>
      <c r="C145" s="14">
        <v>78380</v>
      </c>
      <c r="D145" s="14">
        <v>250401</v>
      </c>
      <c r="E145" s="24">
        <v>5.75</v>
      </c>
      <c r="F145" s="7">
        <v>4.8</v>
      </c>
      <c r="G145" s="58" t="e">
        <f aca="true" t="shared" si="34" ref="G145:G150">C145/B145</f>
        <v>#REF!</v>
      </c>
      <c r="H145" s="58" t="e">
        <f aca="true" t="shared" si="35" ref="H145:H150">D145/B145</f>
        <v>#REF!</v>
      </c>
      <c r="I145" s="17">
        <v>5.21</v>
      </c>
      <c r="J145" s="46">
        <v>5.05</v>
      </c>
      <c r="K145" s="37">
        <v>1.595</v>
      </c>
      <c r="L145" s="17">
        <v>1.58</v>
      </c>
      <c r="M145" s="19">
        <v>4.042</v>
      </c>
      <c r="N145" s="2"/>
      <c r="O145" s="2"/>
    </row>
    <row r="146" spans="1:15" ht="16.5" hidden="1">
      <c r="A146" s="28"/>
      <c r="B146" s="56" t="e">
        <f>+#REF!/100</f>
        <v>#REF!</v>
      </c>
      <c r="C146" s="14">
        <v>78551</v>
      </c>
      <c r="D146" s="14">
        <v>250800</v>
      </c>
      <c r="E146" s="24">
        <v>5.85</v>
      </c>
      <c r="F146" s="7">
        <v>5.32</v>
      </c>
      <c r="G146" s="58" t="e">
        <f t="shared" si="34"/>
        <v>#REF!</v>
      </c>
      <c r="H146" s="58" t="e">
        <f t="shared" si="35"/>
        <v>#REF!</v>
      </c>
      <c r="I146" s="17">
        <v>5.53</v>
      </c>
      <c r="J146" s="17">
        <v>4.8</v>
      </c>
      <c r="K146" s="37">
        <v>1.658</v>
      </c>
      <c r="L146" s="17">
        <v>1.62</v>
      </c>
      <c r="M146" s="19">
        <v>4.103</v>
      </c>
      <c r="N146" s="2"/>
      <c r="O146" s="2"/>
    </row>
    <row r="147" spans="1:15" ht="16.5" hidden="1">
      <c r="A147" s="28">
        <v>11</v>
      </c>
      <c r="B147" s="56" t="e">
        <f>+#REF!/100</f>
        <v>#REF!</v>
      </c>
      <c r="C147" s="14">
        <v>78635</v>
      </c>
      <c r="D147" s="14">
        <v>252140</v>
      </c>
      <c r="E147" s="24">
        <v>5.86</v>
      </c>
      <c r="F147" s="7">
        <v>5.77</v>
      </c>
      <c r="G147" s="58" t="e">
        <f t="shared" si="34"/>
        <v>#REF!</v>
      </c>
      <c r="H147" s="58" t="e">
        <f t="shared" si="35"/>
        <v>#REF!</v>
      </c>
      <c r="I147" s="17">
        <v>5.48</v>
      </c>
      <c r="J147" s="17">
        <v>4.61</v>
      </c>
      <c r="K147" s="37">
        <v>1.663</v>
      </c>
      <c r="L147" s="17">
        <v>1.65</v>
      </c>
      <c r="M147" s="19">
        <v>4.103</v>
      </c>
      <c r="N147" s="2"/>
      <c r="O147" s="2"/>
    </row>
    <row r="148" spans="1:15" ht="16.5" hidden="1">
      <c r="A148" s="28"/>
      <c r="B148" s="56" t="e">
        <f>+#REF!/100</f>
        <v>#REF!</v>
      </c>
      <c r="C148" s="14">
        <v>80384</v>
      </c>
      <c r="D148" s="14">
        <v>255173</v>
      </c>
      <c r="E148" s="24">
        <v>5.74</v>
      </c>
      <c r="F148" s="7">
        <v>5.32</v>
      </c>
      <c r="G148" s="58" t="e">
        <f t="shared" si="34"/>
        <v>#REF!</v>
      </c>
      <c r="H148" s="58" t="e">
        <f t="shared" si="35"/>
        <v>#REF!</v>
      </c>
      <c r="I148" s="17">
        <v>4.88</v>
      </c>
      <c r="J148" s="17">
        <v>4.1</v>
      </c>
      <c r="K148" s="37">
        <v>1.661</v>
      </c>
      <c r="L148" s="17">
        <v>1.66</v>
      </c>
      <c r="M148" s="19">
        <v>4.115</v>
      </c>
      <c r="N148" s="2"/>
      <c r="O148" s="2"/>
    </row>
    <row r="149" spans="1:15" ht="16.5" hidden="1">
      <c r="A149" s="30" t="s">
        <v>30</v>
      </c>
      <c r="B149" s="56" t="e">
        <f>+#REF!/100</f>
        <v>#REF!</v>
      </c>
      <c r="C149" s="14">
        <v>82070</v>
      </c>
      <c r="D149" s="14">
        <v>257815</v>
      </c>
      <c r="E149" s="24">
        <v>5.01</v>
      </c>
      <c r="F149" s="7">
        <v>0.98</v>
      </c>
      <c r="G149" s="58" t="e">
        <f t="shared" si="34"/>
        <v>#REF!</v>
      </c>
      <c r="H149" s="58" t="e">
        <f t="shared" si="35"/>
        <v>#REF!</v>
      </c>
      <c r="I149" s="17">
        <v>5.7</v>
      </c>
      <c r="J149" s="17">
        <v>3.41</v>
      </c>
      <c r="K149" s="37">
        <v>1.689</v>
      </c>
      <c r="L149" s="17">
        <v>1.67</v>
      </c>
      <c r="M149" s="19">
        <v>3.957</v>
      </c>
      <c r="N149" s="2"/>
      <c r="O149" s="2"/>
    </row>
    <row r="150" spans="1:15" ht="16.5" hidden="1">
      <c r="A150" s="28"/>
      <c r="B150" s="56" t="e">
        <f>+#REF!/100</f>
        <v>#REF!</v>
      </c>
      <c r="C150" s="14">
        <v>84155</v>
      </c>
      <c r="D150" s="14">
        <v>261149</v>
      </c>
      <c r="E150" s="24">
        <v>5.54</v>
      </c>
      <c r="F150" s="7">
        <v>8.85</v>
      </c>
      <c r="G150" s="58" t="e">
        <f t="shared" si="34"/>
        <v>#REF!</v>
      </c>
      <c r="H150" s="58" t="e">
        <f t="shared" si="35"/>
        <v>#REF!</v>
      </c>
      <c r="I150" s="17">
        <v>5.08</v>
      </c>
      <c r="J150" s="17">
        <v>4.11</v>
      </c>
      <c r="K150" s="37">
        <v>1.691</v>
      </c>
      <c r="L150" s="17">
        <v>1.66</v>
      </c>
      <c r="M150" s="19">
        <v>3.969</v>
      </c>
      <c r="N150" s="2"/>
      <c r="O150" s="2"/>
    </row>
    <row r="151" spans="1:15" ht="16.5" hidden="1">
      <c r="A151" s="28">
        <v>3</v>
      </c>
      <c r="B151" s="56" t="e">
        <f>+#REF!/100</f>
        <v>#REF!</v>
      </c>
      <c r="C151" s="14">
        <v>83223</v>
      </c>
      <c r="D151" s="14">
        <v>260953</v>
      </c>
      <c r="E151" s="24">
        <v>5.76</v>
      </c>
      <c r="F151" s="7">
        <v>7.54</v>
      </c>
      <c r="G151" s="58" t="e">
        <f aca="true" t="shared" si="36" ref="G151:G156">C151/B151</f>
        <v>#REF!</v>
      </c>
      <c r="H151" s="58" t="e">
        <f aca="true" t="shared" si="37" ref="H151:H156">D151/B151</f>
        <v>#REF!</v>
      </c>
      <c r="I151" s="17">
        <v>5.32</v>
      </c>
      <c r="J151" s="17">
        <v>4.65</v>
      </c>
      <c r="K151" s="37">
        <v>1.703</v>
      </c>
      <c r="L151" s="17">
        <v>1.69</v>
      </c>
      <c r="M151" s="19">
        <v>3.977</v>
      </c>
      <c r="N151" s="2"/>
      <c r="O151" s="2"/>
    </row>
    <row r="152" spans="1:15" ht="16.5" hidden="1">
      <c r="A152" s="28"/>
      <c r="B152" s="56" t="e">
        <f>+#REF!/100</f>
        <v>#REF!</v>
      </c>
      <c r="C152" s="14">
        <v>83331</v>
      </c>
      <c r="D152" s="14">
        <v>261191</v>
      </c>
      <c r="E152" s="24">
        <v>5.38</v>
      </c>
      <c r="F152" s="7">
        <v>7.68</v>
      </c>
      <c r="G152" s="58" t="e">
        <f t="shared" si="36"/>
        <v>#REF!</v>
      </c>
      <c r="H152" s="58" t="e">
        <f t="shared" si="37"/>
        <v>#REF!</v>
      </c>
      <c r="I152" s="17">
        <v>4.65</v>
      </c>
      <c r="J152" s="17">
        <v>4.09</v>
      </c>
      <c r="K152" s="37">
        <v>1.725</v>
      </c>
      <c r="L152" s="17">
        <v>1.72</v>
      </c>
      <c r="M152" s="19">
        <v>3.996</v>
      </c>
      <c r="N152" s="2"/>
      <c r="O152" s="2"/>
    </row>
    <row r="153" spans="1:15" ht="16.5" hidden="1">
      <c r="A153" s="28">
        <v>5</v>
      </c>
      <c r="B153" s="56" t="e">
        <f>+#REF!/100</f>
        <v>#REF!</v>
      </c>
      <c r="C153" s="14">
        <v>82993</v>
      </c>
      <c r="D153" s="14">
        <v>261047</v>
      </c>
      <c r="E153" s="24">
        <v>4.64</v>
      </c>
      <c r="F153" s="7">
        <v>6.92</v>
      </c>
      <c r="G153" s="58" t="e">
        <f t="shared" si="36"/>
        <v>#REF!</v>
      </c>
      <c r="H153" s="58" t="e">
        <f t="shared" si="37"/>
        <v>#REF!</v>
      </c>
      <c r="I153" s="17">
        <v>4.23</v>
      </c>
      <c r="J153" s="17">
        <v>3.24</v>
      </c>
      <c r="K153" s="37">
        <v>2.132</v>
      </c>
      <c r="L153" s="17">
        <v>1.82</v>
      </c>
      <c r="M153" s="19">
        <v>4.002</v>
      </c>
      <c r="N153" s="2"/>
      <c r="O153" s="2"/>
    </row>
    <row r="154" spans="1:15" ht="16.5" hidden="1">
      <c r="A154" s="28"/>
      <c r="B154" s="56" t="e">
        <f>+#REF!/100</f>
        <v>#REF!</v>
      </c>
      <c r="C154" s="14">
        <v>82225</v>
      </c>
      <c r="D154" s="14">
        <v>259883</v>
      </c>
      <c r="E154" s="24">
        <v>4.53</v>
      </c>
      <c r="F154" s="7">
        <v>5.67</v>
      </c>
      <c r="G154" s="58" t="e">
        <f t="shared" si="36"/>
        <v>#REF!</v>
      </c>
      <c r="H154" s="58" t="e">
        <f t="shared" si="37"/>
        <v>#REF!</v>
      </c>
      <c r="I154" s="17">
        <v>4.39</v>
      </c>
      <c r="J154" s="17">
        <v>3.19</v>
      </c>
      <c r="K154" s="37">
        <v>2.496</v>
      </c>
      <c r="L154" s="17">
        <v>2.25</v>
      </c>
      <c r="M154" s="19">
        <v>4.056</v>
      </c>
      <c r="N154" s="2"/>
      <c r="O154" s="2"/>
    </row>
    <row r="155" spans="1:15" ht="16.5" hidden="1">
      <c r="A155" s="28">
        <v>7</v>
      </c>
      <c r="B155" s="56" t="e">
        <f>+#REF!/100</f>
        <v>#REF!</v>
      </c>
      <c r="C155" s="14">
        <v>83378</v>
      </c>
      <c r="D155" s="14">
        <v>260407</v>
      </c>
      <c r="E155" s="24">
        <v>4.55</v>
      </c>
      <c r="F155" s="7">
        <v>4.93</v>
      </c>
      <c r="G155" s="58" t="e">
        <f t="shared" si="36"/>
        <v>#REF!</v>
      </c>
      <c r="H155" s="58" t="e">
        <f t="shared" si="37"/>
        <v>#REF!</v>
      </c>
      <c r="I155" s="17">
        <v>4.41</v>
      </c>
      <c r="J155" s="17">
        <v>4.02</v>
      </c>
      <c r="K155" s="37">
        <v>2.006</v>
      </c>
      <c r="L155" s="17">
        <v>1.97</v>
      </c>
      <c r="M155" s="19">
        <v>4.227</v>
      </c>
      <c r="N155" s="2"/>
      <c r="O155" s="2"/>
    </row>
    <row r="156" spans="1:15" ht="16.5" hidden="1">
      <c r="A156" s="28"/>
      <c r="B156" s="56" t="e">
        <f>+#REF!/100</f>
        <v>#REF!</v>
      </c>
      <c r="C156" s="14">
        <v>83661</v>
      </c>
      <c r="D156" s="14">
        <v>259807</v>
      </c>
      <c r="E156" s="24">
        <v>4.16</v>
      </c>
      <c r="F156" s="7">
        <v>5.23</v>
      </c>
      <c r="G156" s="58" t="e">
        <f t="shared" si="36"/>
        <v>#REF!</v>
      </c>
      <c r="H156" s="58" t="e">
        <f t="shared" si="37"/>
        <v>#REF!</v>
      </c>
      <c r="I156" s="17">
        <v>3.95</v>
      </c>
      <c r="J156" s="17">
        <v>3.77</v>
      </c>
      <c r="K156" s="37">
        <v>2.007</v>
      </c>
      <c r="L156" s="17">
        <v>1.99</v>
      </c>
      <c r="M156" s="19">
        <v>4.307</v>
      </c>
      <c r="N156" s="2"/>
      <c r="O156" s="2"/>
    </row>
    <row r="157" spans="1:15" ht="16.5" hidden="1">
      <c r="A157" s="28">
        <v>9</v>
      </c>
      <c r="B157" s="56" t="e">
        <f>+#REF!/100</f>
        <v>#REF!</v>
      </c>
      <c r="C157" s="14">
        <v>83376</v>
      </c>
      <c r="D157" s="14">
        <v>258862</v>
      </c>
      <c r="E157" s="24">
        <v>3.38</v>
      </c>
      <c r="F157" s="7">
        <v>4.5</v>
      </c>
      <c r="G157" s="58" t="e">
        <f aca="true" t="shared" si="38" ref="G157:G166">C157/B157</f>
        <v>#REF!</v>
      </c>
      <c r="H157" s="58" t="e">
        <f aca="true" t="shared" si="39" ref="H157:H168">D157/B157</f>
        <v>#REF!</v>
      </c>
      <c r="I157" s="17">
        <v>3.35</v>
      </c>
      <c r="J157" s="17">
        <v>3.3</v>
      </c>
      <c r="K157" s="37">
        <v>2.019</v>
      </c>
      <c r="L157" s="17">
        <v>1.99</v>
      </c>
      <c r="M157" s="19">
        <v>4.331</v>
      </c>
      <c r="N157" s="2"/>
      <c r="O157" s="2"/>
    </row>
    <row r="158" spans="1:15" ht="16.5" hidden="1">
      <c r="A158" s="28"/>
      <c r="B158" s="56" t="e">
        <f>+#REF!/100</f>
        <v>#REF!</v>
      </c>
      <c r="C158" s="14">
        <v>83001</v>
      </c>
      <c r="D158" s="14">
        <v>258660</v>
      </c>
      <c r="E158" s="24">
        <v>3.13</v>
      </c>
      <c r="F158" s="7">
        <v>2.94</v>
      </c>
      <c r="G158" s="58" t="e">
        <f t="shared" si="38"/>
        <v>#REF!</v>
      </c>
      <c r="H158" s="58" t="e">
        <f t="shared" si="39"/>
        <v>#REF!</v>
      </c>
      <c r="I158" s="17">
        <v>3.41</v>
      </c>
      <c r="J158" s="17">
        <v>3.54</v>
      </c>
      <c r="K158" s="37">
        <v>2.038</v>
      </c>
      <c r="L158" s="17">
        <v>2.02</v>
      </c>
      <c r="M158" s="19">
        <v>4.303</v>
      </c>
      <c r="N158" s="2"/>
      <c r="O158" s="2"/>
    </row>
    <row r="159" spans="1:15" ht="16.5" hidden="1">
      <c r="A159" s="28">
        <v>11</v>
      </c>
      <c r="B159" s="56" t="e">
        <f>+#REF!/100</f>
        <v>#REF!</v>
      </c>
      <c r="C159" s="14">
        <v>82045</v>
      </c>
      <c r="D159" s="14">
        <v>258921</v>
      </c>
      <c r="E159" s="24">
        <v>2.69</v>
      </c>
      <c r="F159" s="7">
        <v>2.98</v>
      </c>
      <c r="G159" s="58" t="e">
        <f t="shared" si="38"/>
        <v>#REF!</v>
      </c>
      <c r="H159" s="58" t="e">
        <f t="shared" si="39"/>
        <v>#REF!</v>
      </c>
      <c r="I159" s="17">
        <v>2.16</v>
      </c>
      <c r="J159" s="17">
        <v>2.77</v>
      </c>
      <c r="K159" s="37">
        <v>2.038</v>
      </c>
      <c r="L159" s="17">
        <v>2.04</v>
      </c>
      <c r="M159" s="19">
        <v>4.319</v>
      </c>
      <c r="N159" s="2"/>
      <c r="O159" s="2"/>
    </row>
    <row r="160" spans="1:15" ht="16.5" hidden="1">
      <c r="A160" s="28"/>
      <c r="B160" s="56" t="e">
        <f>+#REF!/100</f>
        <v>#REF!</v>
      </c>
      <c r="C160" s="14">
        <v>81246</v>
      </c>
      <c r="D160" s="14">
        <v>258415</v>
      </c>
      <c r="E160" s="24">
        <v>1.27</v>
      </c>
      <c r="F160" s="7">
        <v>3.11</v>
      </c>
      <c r="G160" s="58" t="e">
        <f t="shared" si="38"/>
        <v>#REF!</v>
      </c>
      <c r="H160" s="58" t="e">
        <f t="shared" si="39"/>
        <v>#REF!</v>
      </c>
      <c r="I160" s="17">
        <v>0.93</v>
      </c>
      <c r="J160" s="17">
        <v>2.35</v>
      </c>
      <c r="K160" s="37">
        <v>2.054</v>
      </c>
      <c r="L160" s="17">
        <v>2.03</v>
      </c>
      <c r="M160" s="19">
        <v>4.313</v>
      </c>
      <c r="N160" s="2"/>
      <c r="O160" s="2"/>
    </row>
    <row r="161" spans="1:15" ht="16.5" hidden="1">
      <c r="A161" s="28" t="s">
        <v>31</v>
      </c>
      <c r="B161" s="56" t="e">
        <f>+#REF!/100</f>
        <v>#REF!</v>
      </c>
      <c r="C161" s="14">
        <v>81826</v>
      </c>
      <c r="D161" s="14">
        <v>260317</v>
      </c>
      <c r="E161" s="24">
        <v>0.97</v>
      </c>
      <c r="F161" s="7">
        <v>2.73</v>
      </c>
      <c r="G161" s="58" t="e">
        <f t="shared" si="38"/>
        <v>#REF!</v>
      </c>
      <c r="H161" s="58" t="e">
        <f t="shared" si="39"/>
        <v>#REF!</v>
      </c>
      <c r="I161" s="17">
        <v>1.54</v>
      </c>
      <c r="J161" s="17">
        <v>2.81</v>
      </c>
      <c r="K161" s="37">
        <v>2.088</v>
      </c>
      <c r="L161" s="17">
        <v>2.05</v>
      </c>
      <c r="M161" s="19">
        <v>4.326</v>
      </c>
      <c r="N161" s="2"/>
      <c r="O161" s="2"/>
    </row>
    <row r="162" spans="1:15" ht="16.5" hidden="1">
      <c r="A162" s="30"/>
      <c r="B162" s="56" t="e">
        <f>+#REF!/100</f>
        <v>#REF!</v>
      </c>
      <c r="C162" s="14">
        <v>82610</v>
      </c>
      <c r="D162" s="14">
        <v>264686</v>
      </c>
      <c r="E162" s="47">
        <v>1.35</v>
      </c>
      <c r="F162" s="47">
        <v>1.37</v>
      </c>
      <c r="G162" s="58" t="e">
        <f t="shared" si="38"/>
        <v>#REF!</v>
      </c>
      <c r="H162" s="58" t="e">
        <f t="shared" si="39"/>
        <v>#REF!</v>
      </c>
      <c r="I162" s="47">
        <v>1.95</v>
      </c>
      <c r="J162" s="47">
        <v>1.88</v>
      </c>
      <c r="K162" s="48">
        <v>2.082</v>
      </c>
      <c r="L162" s="47">
        <v>2.01</v>
      </c>
      <c r="M162" s="48">
        <v>4.342</v>
      </c>
      <c r="N162" s="2"/>
      <c r="O162" s="2"/>
    </row>
    <row r="163" spans="1:15" ht="16.5" hidden="1">
      <c r="A163" s="28">
        <v>3</v>
      </c>
      <c r="B163" s="56" t="e">
        <f>+#REF!/100</f>
        <v>#REF!</v>
      </c>
      <c r="C163" s="14">
        <v>82016</v>
      </c>
      <c r="D163" s="14">
        <v>265329</v>
      </c>
      <c r="E163" s="47">
        <v>1.68</v>
      </c>
      <c r="F163" s="47">
        <v>1.87</v>
      </c>
      <c r="G163" s="58" t="e">
        <f t="shared" si="38"/>
        <v>#REF!</v>
      </c>
      <c r="H163" s="58" t="e">
        <f t="shared" si="39"/>
        <v>#REF!</v>
      </c>
      <c r="I163" s="47">
        <v>2.33</v>
      </c>
      <c r="J163" s="47">
        <v>1.78</v>
      </c>
      <c r="K163" s="48">
        <v>2.084</v>
      </c>
      <c r="L163" s="47">
        <v>2.04</v>
      </c>
      <c r="M163" s="48">
        <v>4.35</v>
      </c>
      <c r="N163" s="2"/>
      <c r="O163" s="2"/>
    </row>
    <row r="164" spans="1:15" ht="16.5" hidden="1">
      <c r="A164" s="28"/>
      <c r="B164" s="56" t="e">
        <f>+#REF!/100</f>
        <v>#REF!</v>
      </c>
      <c r="C164" s="14">
        <v>81948</v>
      </c>
      <c r="D164" s="14">
        <v>266536</v>
      </c>
      <c r="E164" s="47">
        <v>2.05</v>
      </c>
      <c r="F164" s="47">
        <v>1.76</v>
      </c>
      <c r="G164" s="58" t="e">
        <f t="shared" si="38"/>
        <v>#REF!</v>
      </c>
      <c r="H164" s="58" t="e">
        <f t="shared" si="39"/>
        <v>#REF!</v>
      </c>
      <c r="I164" s="47">
        <v>2.41</v>
      </c>
      <c r="J164" s="47">
        <v>2.4</v>
      </c>
      <c r="K164" s="48">
        <v>2.105</v>
      </c>
      <c r="L164" s="47">
        <v>2.04</v>
      </c>
      <c r="M164" s="48">
        <v>4.392</v>
      </c>
      <c r="N164" s="2"/>
      <c r="O164" s="2"/>
    </row>
    <row r="165" spans="1:15" ht="16.5" hidden="1">
      <c r="A165" s="28">
        <v>5</v>
      </c>
      <c r="B165" s="56" t="e">
        <f>+#REF!/100</f>
        <v>#REF!</v>
      </c>
      <c r="C165" s="14">
        <v>82046</v>
      </c>
      <c r="D165" s="14">
        <v>266989</v>
      </c>
      <c r="E165" s="47">
        <v>2.28</v>
      </c>
      <c r="F165" s="47">
        <v>1.83</v>
      </c>
      <c r="G165" s="58" t="e">
        <f t="shared" si="38"/>
        <v>#REF!</v>
      </c>
      <c r="H165" s="58" t="e">
        <f t="shared" si="39"/>
        <v>#REF!</v>
      </c>
      <c r="I165" s="47">
        <v>2.6</v>
      </c>
      <c r="J165" s="47">
        <v>3.03</v>
      </c>
      <c r="K165" s="48">
        <v>2.101</v>
      </c>
      <c r="L165" s="47">
        <v>2.03</v>
      </c>
      <c r="M165" s="48">
        <v>4.392</v>
      </c>
      <c r="N165" s="2"/>
      <c r="O165" s="2"/>
    </row>
    <row r="166" spans="1:15" ht="16.5" hidden="1">
      <c r="A166" s="28" t="s">
        <v>32</v>
      </c>
      <c r="B166" s="56" t="e">
        <f>+#REF!/100</f>
        <v>#REF!</v>
      </c>
      <c r="C166" s="14">
        <v>79724</v>
      </c>
      <c r="D166" s="14">
        <v>264235</v>
      </c>
      <c r="E166" s="47">
        <v>1.67</v>
      </c>
      <c r="F166" s="47">
        <v>2.51</v>
      </c>
      <c r="G166" s="58" t="e">
        <f t="shared" si="38"/>
        <v>#REF!</v>
      </c>
      <c r="H166" s="58" t="e">
        <f t="shared" si="39"/>
        <v>#REF!</v>
      </c>
      <c r="I166" s="47">
        <v>1.76</v>
      </c>
      <c r="J166" s="47">
        <v>3.33</v>
      </c>
      <c r="K166" s="48">
        <v>2.105</v>
      </c>
      <c r="L166" s="47">
        <v>2.06</v>
      </c>
      <c r="M166" s="48">
        <v>4.396</v>
      </c>
      <c r="N166" s="2"/>
      <c r="O166" s="2"/>
    </row>
    <row r="167" spans="1:15" ht="16.5" hidden="1">
      <c r="A167" s="28">
        <v>7</v>
      </c>
      <c r="B167" s="56" t="e">
        <f>+#REF!/100</f>
        <v>#REF!</v>
      </c>
      <c r="C167" s="14">
        <v>78568</v>
      </c>
      <c r="D167" s="14">
        <v>264262</v>
      </c>
      <c r="E167" s="47">
        <v>1.48</v>
      </c>
      <c r="F167" s="49">
        <v>1.26</v>
      </c>
      <c r="G167" s="58" t="e">
        <f aca="true" t="shared" si="40" ref="G167:G181">C167/B167</f>
        <v>#REF!</v>
      </c>
      <c r="H167" s="58" t="e">
        <f t="shared" si="39"/>
        <v>#REF!</v>
      </c>
      <c r="I167" s="47">
        <v>2.38</v>
      </c>
      <c r="J167" s="47">
        <v>3.23</v>
      </c>
      <c r="K167" s="48">
        <v>2.166</v>
      </c>
      <c r="L167" s="47">
        <v>2.07</v>
      </c>
      <c r="M167" s="48">
        <v>4.404</v>
      </c>
      <c r="N167" s="2"/>
      <c r="O167" s="2"/>
    </row>
    <row r="168" spans="1:15" ht="16.5" hidden="1">
      <c r="A168" s="28"/>
      <c r="B168" s="56" t="e">
        <f>+#REF!/100</f>
        <v>#REF!</v>
      </c>
      <c r="C168" s="14">
        <v>79213</v>
      </c>
      <c r="D168" s="14">
        <v>265490</v>
      </c>
      <c r="E168" s="47">
        <v>2.19</v>
      </c>
      <c r="F168" s="49">
        <v>2.31</v>
      </c>
      <c r="G168" s="58" t="e">
        <f t="shared" si="40"/>
        <v>#REF!</v>
      </c>
      <c r="H168" s="58" t="e">
        <f t="shared" si="39"/>
        <v>#REF!</v>
      </c>
      <c r="I168" s="47">
        <v>2.5</v>
      </c>
      <c r="J168" s="47">
        <v>3.53</v>
      </c>
      <c r="K168" s="48">
        <v>2.158</v>
      </c>
      <c r="L168" s="47">
        <v>2.06</v>
      </c>
      <c r="M168" s="48">
        <v>4.416</v>
      </c>
      <c r="N168" s="2"/>
      <c r="O168" s="2"/>
    </row>
    <row r="169" spans="1:15" ht="16.5" hidden="1">
      <c r="A169" s="28">
        <v>9</v>
      </c>
      <c r="B169" s="56" t="e">
        <f>+#REF!/100</f>
        <v>#REF!</v>
      </c>
      <c r="C169" s="14">
        <v>79298</v>
      </c>
      <c r="D169" s="14">
        <v>265726</v>
      </c>
      <c r="E169" s="47">
        <v>2.65</v>
      </c>
      <c r="F169" s="49">
        <v>5.59</v>
      </c>
      <c r="G169" s="58" t="e">
        <f t="shared" si="40"/>
        <v>#REF!</v>
      </c>
      <c r="H169" s="58" t="e">
        <f aca="true" t="shared" si="41" ref="H169:H196">D169/B169</f>
        <v>#REF!</v>
      </c>
      <c r="I169" s="47">
        <v>3.3</v>
      </c>
      <c r="J169" s="47">
        <v>4.02</v>
      </c>
      <c r="K169" s="48">
        <v>2.092</v>
      </c>
      <c r="L169" s="47">
        <v>2.03</v>
      </c>
      <c r="M169" s="48">
        <v>4.438</v>
      </c>
      <c r="N169" s="2"/>
      <c r="O169" s="2"/>
    </row>
    <row r="170" spans="1:15" ht="16.5" hidden="1">
      <c r="A170" s="28"/>
      <c r="B170" s="56" t="e">
        <f>+#REF!/100</f>
        <v>#REF!</v>
      </c>
      <c r="C170" s="14">
        <v>79618</v>
      </c>
      <c r="D170" s="14">
        <v>269646</v>
      </c>
      <c r="E170" s="47">
        <v>4.25</v>
      </c>
      <c r="F170" s="49">
        <v>7.07</v>
      </c>
      <c r="G170" s="58" t="e">
        <f t="shared" si="40"/>
        <v>#REF!</v>
      </c>
      <c r="H170" s="58" t="e">
        <f t="shared" si="41"/>
        <v>#REF!</v>
      </c>
      <c r="I170" s="47">
        <v>4.49</v>
      </c>
      <c r="J170" s="47">
        <v>3.91</v>
      </c>
      <c r="K170" s="48">
        <v>1.926</v>
      </c>
      <c r="L170" s="47">
        <v>1.97</v>
      </c>
      <c r="M170" s="48">
        <v>4.443</v>
      </c>
      <c r="N170" s="2"/>
      <c r="O170" s="2"/>
    </row>
    <row r="171" spans="1:15" ht="16.5" hidden="1">
      <c r="A171" s="28">
        <v>11</v>
      </c>
      <c r="B171" s="56" t="e">
        <f>+#REF!/100</f>
        <v>#REF!</v>
      </c>
      <c r="C171" s="14">
        <v>79132</v>
      </c>
      <c r="D171" s="14">
        <v>272501</v>
      </c>
      <c r="E171" s="47">
        <v>5.24</v>
      </c>
      <c r="F171" s="49">
        <v>5.79</v>
      </c>
      <c r="G171" s="58" t="e">
        <f t="shared" si="40"/>
        <v>#REF!</v>
      </c>
      <c r="H171" s="58" t="e">
        <f t="shared" si="41"/>
        <v>#REF!</v>
      </c>
      <c r="I171" s="47">
        <v>5.49</v>
      </c>
      <c r="J171" s="47">
        <v>4.21</v>
      </c>
      <c r="K171" s="48">
        <v>1.41</v>
      </c>
      <c r="L171" s="47">
        <v>1.64</v>
      </c>
      <c r="M171" s="48">
        <v>4.295</v>
      </c>
      <c r="N171" s="2"/>
      <c r="O171" s="2"/>
    </row>
    <row r="172" spans="1:15" ht="16.5" hidden="1">
      <c r="A172" s="28"/>
      <c r="B172" s="56" t="e">
        <f>+#REF!/100</f>
        <v>#REF!</v>
      </c>
      <c r="C172" s="14">
        <v>79493</v>
      </c>
      <c r="D172" s="14">
        <v>275798</v>
      </c>
      <c r="E172" s="47">
        <v>6.73</v>
      </c>
      <c r="F172" s="49">
        <v>6.49</v>
      </c>
      <c r="G172" s="58" t="e">
        <f t="shared" si="40"/>
        <v>#REF!</v>
      </c>
      <c r="H172" s="58" t="e">
        <f t="shared" si="41"/>
        <v>#REF!</v>
      </c>
      <c r="I172" s="47">
        <v>6.96</v>
      </c>
      <c r="J172" s="47">
        <v>3.42</v>
      </c>
      <c r="K172" s="48">
        <v>0.872</v>
      </c>
      <c r="L172" s="47">
        <v>1.07</v>
      </c>
      <c r="M172" s="48">
        <v>4.205</v>
      </c>
      <c r="N172" s="2"/>
      <c r="O172" s="2"/>
    </row>
    <row r="173" spans="1:15" ht="16.5" hidden="1">
      <c r="A173" s="28" t="s">
        <v>33</v>
      </c>
      <c r="B173" s="56" t="e">
        <f>+#REF!/100</f>
        <v>#REF!</v>
      </c>
      <c r="C173" s="14">
        <v>83279</v>
      </c>
      <c r="D173" s="14">
        <v>279770</v>
      </c>
      <c r="E173" s="47">
        <v>7.47</v>
      </c>
      <c r="F173" s="49">
        <v>13.83</v>
      </c>
      <c r="G173" s="58" t="e">
        <f t="shared" si="40"/>
        <v>#REF!</v>
      </c>
      <c r="H173" s="58" t="e">
        <f t="shared" si="41"/>
        <v>#REF!</v>
      </c>
      <c r="I173" s="47">
        <v>5.83</v>
      </c>
      <c r="J173" s="47">
        <v>2.9</v>
      </c>
      <c r="K173" s="48">
        <v>0.233</v>
      </c>
      <c r="L173" s="47">
        <v>0.44</v>
      </c>
      <c r="M173" s="48">
        <v>3.91</v>
      </c>
      <c r="N173" s="2"/>
      <c r="O173" s="2"/>
    </row>
    <row r="174" spans="1:15" ht="16.5" hidden="1">
      <c r="A174" s="28"/>
      <c r="B174" s="56" t="e">
        <f>+#REF!/100</f>
        <v>#REF!</v>
      </c>
      <c r="C174" s="14">
        <v>84840</v>
      </c>
      <c r="D174" s="14">
        <v>281989</v>
      </c>
      <c r="E174" s="47">
        <v>6.54</v>
      </c>
      <c r="F174" s="49">
        <v>7.38</v>
      </c>
      <c r="G174" s="58" t="e">
        <f t="shared" si="40"/>
        <v>#REF!</v>
      </c>
      <c r="H174" s="58" t="e">
        <f t="shared" si="41"/>
        <v>#REF!</v>
      </c>
      <c r="I174" s="47">
        <v>6.39</v>
      </c>
      <c r="J174" s="47">
        <v>2.47</v>
      </c>
      <c r="K174" s="48">
        <v>0.143</v>
      </c>
      <c r="L174" s="47">
        <v>0.34</v>
      </c>
      <c r="M174" s="48">
        <v>3.162</v>
      </c>
      <c r="N174" s="2"/>
      <c r="O174" s="2"/>
    </row>
    <row r="175" spans="1:15" ht="16.5" hidden="1">
      <c r="A175" s="28">
        <v>3</v>
      </c>
      <c r="B175" s="56" t="e">
        <f>+#REF!/100</f>
        <v>#REF!</v>
      </c>
      <c r="C175" s="14">
        <v>86475</v>
      </c>
      <c r="D175" s="14">
        <v>283340</v>
      </c>
      <c r="E175" s="47">
        <v>6.79</v>
      </c>
      <c r="F175" s="49">
        <v>9.61</v>
      </c>
      <c r="G175" s="58" t="e">
        <f t="shared" si="40"/>
        <v>#REF!</v>
      </c>
      <c r="H175" s="58" t="e">
        <f t="shared" si="41"/>
        <v>#REF!</v>
      </c>
      <c r="I175" s="47">
        <v>6.63</v>
      </c>
      <c r="J175" s="47">
        <v>2.4</v>
      </c>
      <c r="K175" s="48">
        <v>0.137</v>
      </c>
      <c r="L175" s="47">
        <v>0.19</v>
      </c>
      <c r="M175" s="48">
        <v>3.162</v>
      </c>
      <c r="N175" s="2"/>
      <c r="O175" s="2"/>
    </row>
    <row r="176" spans="1:15" ht="16.5" hidden="1">
      <c r="A176" s="28"/>
      <c r="B176" s="56" t="e">
        <f>+#REF!/100</f>
        <v>#REF!</v>
      </c>
      <c r="C176" s="14">
        <v>89734</v>
      </c>
      <c r="D176" s="14">
        <v>285649</v>
      </c>
      <c r="E176" s="47">
        <v>7.17</v>
      </c>
      <c r="F176" s="49">
        <v>13.09</v>
      </c>
      <c r="G176" s="58" t="e">
        <f t="shared" si="40"/>
        <v>#REF!</v>
      </c>
      <c r="H176" s="58" t="e">
        <f t="shared" si="41"/>
        <v>#REF!</v>
      </c>
      <c r="I176" s="47">
        <v>6.79</v>
      </c>
      <c r="J176" s="47">
        <v>1.84</v>
      </c>
      <c r="K176" s="48">
        <v>0.131</v>
      </c>
      <c r="L176" s="47">
        <v>0.18</v>
      </c>
      <c r="M176" s="48">
        <v>2.659</v>
      </c>
      <c r="N176" s="2"/>
      <c r="O176" s="2"/>
    </row>
    <row r="177" spans="1:15" ht="16.5" hidden="1">
      <c r="A177" s="28">
        <v>5</v>
      </c>
      <c r="B177" s="56" t="e">
        <f>+#REF!/100</f>
        <v>#REF!</v>
      </c>
      <c r="C177" s="14">
        <v>92668</v>
      </c>
      <c r="D177" s="14">
        <v>287645</v>
      </c>
      <c r="E177" s="47">
        <v>7.74</v>
      </c>
      <c r="F177" s="49">
        <v>13.87</v>
      </c>
      <c r="G177" s="58" t="e">
        <f t="shared" si="40"/>
        <v>#REF!</v>
      </c>
      <c r="H177" s="58" t="e">
        <f t="shared" si="41"/>
        <v>#REF!</v>
      </c>
      <c r="I177" s="47">
        <v>7.43</v>
      </c>
      <c r="J177" s="47">
        <v>0.95</v>
      </c>
      <c r="K177" s="48">
        <v>0.097</v>
      </c>
      <c r="L177" s="47">
        <v>0.16</v>
      </c>
      <c r="M177" s="48">
        <v>2.639</v>
      </c>
      <c r="N177" s="2"/>
      <c r="O177" s="2"/>
    </row>
    <row r="178" spans="2:15" ht="16.5" hidden="1">
      <c r="B178" s="50" t="e">
        <f>+#REF!/100</f>
        <v>#REF!</v>
      </c>
      <c r="C178" s="14">
        <v>93305</v>
      </c>
      <c r="D178" s="14">
        <v>286644</v>
      </c>
      <c r="E178" s="7">
        <v>8.48</v>
      </c>
      <c r="F178" s="49">
        <v>13.27</v>
      </c>
      <c r="G178" s="58" t="e">
        <f t="shared" si="40"/>
        <v>#REF!</v>
      </c>
      <c r="H178" s="58" t="e">
        <f t="shared" si="41"/>
        <v>#REF!</v>
      </c>
      <c r="I178" s="17">
        <v>7.74</v>
      </c>
      <c r="J178" s="17">
        <v>0.12</v>
      </c>
      <c r="K178" s="37">
        <v>0.097</v>
      </c>
      <c r="L178" s="17">
        <v>0.16</v>
      </c>
      <c r="M178" s="2">
        <v>2.639</v>
      </c>
      <c r="O178" s="2"/>
    </row>
    <row r="179" spans="1:15" ht="16.5" hidden="1">
      <c r="A179" s="39">
        <v>7</v>
      </c>
      <c r="B179" s="50" t="e">
        <f>+#REF!/100</f>
        <v>#REF!</v>
      </c>
      <c r="C179" s="14">
        <v>94783</v>
      </c>
      <c r="D179" s="14">
        <v>286942</v>
      </c>
      <c r="E179" s="7">
        <v>8.58</v>
      </c>
      <c r="F179" s="7">
        <v>14.34</v>
      </c>
      <c r="G179" s="51" t="e">
        <f t="shared" si="40"/>
        <v>#REF!</v>
      </c>
      <c r="H179" s="51" t="e">
        <f t="shared" si="41"/>
        <v>#REF!</v>
      </c>
      <c r="I179" s="17">
        <v>7.63</v>
      </c>
      <c r="J179" s="17">
        <v>-0.52</v>
      </c>
      <c r="K179" s="37">
        <v>0.1</v>
      </c>
      <c r="L179" s="17">
        <v>0.16</v>
      </c>
      <c r="M179" s="2">
        <v>2.615</v>
      </c>
      <c r="O179" s="2"/>
    </row>
    <row r="180" spans="2:15" ht="16.5" hidden="1">
      <c r="B180" s="50" t="e">
        <f>+#REF!/100</f>
        <v>#REF!</v>
      </c>
      <c r="C180" s="14">
        <v>96748</v>
      </c>
      <c r="D180" s="14">
        <v>287654</v>
      </c>
      <c r="E180" s="7">
        <v>8.35</v>
      </c>
      <c r="F180" s="7">
        <v>12.75</v>
      </c>
      <c r="G180" s="51" t="e">
        <f t="shared" si="40"/>
        <v>#REF!</v>
      </c>
      <c r="H180" s="51" t="e">
        <f t="shared" si="41"/>
        <v>#REF!</v>
      </c>
      <c r="I180" s="17">
        <v>7.56</v>
      </c>
      <c r="J180" s="17">
        <v>-0.84</v>
      </c>
      <c r="K180" s="37">
        <v>0.101</v>
      </c>
      <c r="L180" s="17">
        <v>0.22</v>
      </c>
      <c r="M180" s="2">
        <v>2.615</v>
      </c>
      <c r="O180" s="2"/>
    </row>
    <row r="181" spans="1:15" ht="16.5" hidden="1">
      <c r="A181" s="39">
        <v>9</v>
      </c>
      <c r="B181" s="50" t="e">
        <f>+#REF!/100</f>
        <v>#REF!</v>
      </c>
      <c r="C181" s="14">
        <v>97939</v>
      </c>
      <c r="D181" s="14">
        <v>288095</v>
      </c>
      <c r="E181" s="7">
        <v>8.42</v>
      </c>
      <c r="F181" s="7">
        <v>10.03</v>
      </c>
      <c r="G181" s="51" t="e">
        <f t="shared" si="40"/>
        <v>#REF!</v>
      </c>
      <c r="H181" s="51" t="e">
        <f t="shared" si="41"/>
        <v>#REF!</v>
      </c>
      <c r="I181" s="17">
        <v>7.43</v>
      </c>
      <c r="J181" s="17">
        <v>-1.31</v>
      </c>
      <c r="K181" s="37">
        <v>0.1</v>
      </c>
      <c r="L181" s="17">
        <v>0.24</v>
      </c>
      <c r="M181" s="2">
        <v>2.615</v>
      </c>
      <c r="O181" s="2"/>
    </row>
    <row r="182" spans="2:15" ht="16.5" hidden="1">
      <c r="B182" s="50" t="e">
        <f>+#REF!/100</f>
        <v>#REF!</v>
      </c>
      <c r="C182" s="14">
        <v>100050</v>
      </c>
      <c r="D182" s="14">
        <v>289518</v>
      </c>
      <c r="E182" s="7">
        <v>7.37</v>
      </c>
      <c r="F182" s="7">
        <v>9.7</v>
      </c>
      <c r="G182" s="51" t="e">
        <f aca="true" t="shared" si="42" ref="G182:G196">C182/B182</f>
        <v>#REF!</v>
      </c>
      <c r="H182" s="51" t="e">
        <f t="shared" si="41"/>
        <v>#REF!</v>
      </c>
      <c r="I182" s="17">
        <v>6.73</v>
      </c>
      <c r="J182" s="17">
        <v>-1.11</v>
      </c>
      <c r="K182" s="37">
        <v>0.101</v>
      </c>
      <c r="L182" s="17">
        <v>0.22</v>
      </c>
      <c r="M182" s="2">
        <v>2.611</v>
      </c>
      <c r="O182" s="2"/>
    </row>
    <row r="183" spans="1:15" ht="16.5" hidden="1">
      <c r="A183" s="28">
        <v>11</v>
      </c>
      <c r="B183" s="50" t="e">
        <f>+#REF!/100</f>
        <v>#REF!</v>
      </c>
      <c r="C183" s="14">
        <v>101781</v>
      </c>
      <c r="D183" s="14">
        <v>290594</v>
      </c>
      <c r="E183" s="7">
        <v>6.64</v>
      </c>
      <c r="F183" s="7">
        <v>10.69</v>
      </c>
      <c r="G183" s="51" t="e">
        <f t="shared" si="42"/>
        <v>#REF!</v>
      </c>
      <c r="H183" s="51" t="e">
        <f t="shared" si="41"/>
        <v>#REF!</v>
      </c>
      <c r="I183" s="17">
        <v>6.26</v>
      </c>
      <c r="J183" s="17">
        <v>-0.66</v>
      </c>
      <c r="K183" s="37">
        <v>0.104</v>
      </c>
      <c r="L183" s="17">
        <v>0.24</v>
      </c>
      <c r="M183" s="2">
        <v>2.579</v>
      </c>
      <c r="O183" s="2"/>
    </row>
    <row r="184" spans="2:15" ht="16.5" hidden="1">
      <c r="B184" s="50" t="e">
        <f>+#REF!/100</f>
        <v>#REF!</v>
      </c>
      <c r="C184" s="14">
        <v>103583</v>
      </c>
      <c r="D184" s="14">
        <v>292215</v>
      </c>
      <c r="E184" s="7">
        <v>5.95</v>
      </c>
      <c r="F184" s="7">
        <v>10.58</v>
      </c>
      <c r="G184" s="51" t="e">
        <f t="shared" si="42"/>
        <v>#REF!</v>
      </c>
      <c r="H184" s="51" t="e">
        <f t="shared" si="41"/>
        <v>#REF!</v>
      </c>
      <c r="I184" s="17">
        <v>5.68</v>
      </c>
      <c r="J184" s="17">
        <v>0.71</v>
      </c>
      <c r="K184" s="37">
        <v>0.106</v>
      </c>
      <c r="L184" s="17">
        <v>0.27</v>
      </c>
      <c r="M184" s="2">
        <v>2.563</v>
      </c>
      <c r="O184" s="2"/>
    </row>
    <row r="185" spans="1:15" ht="16.5" hidden="1">
      <c r="A185" s="28" t="s">
        <v>35</v>
      </c>
      <c r="B185" s="50" t="e">
        <f>+#REF!/100</f>
        <v>#REF!</v>
      </c>
      <c r="C185" s="14">
        <v>105071</v>
      </c>
      <c r="D185" s="14">
        <v>294710</v>
      </c>
      <c r="E185" s="7">
        <v>5.34</v>
      </c>
      <c r="F185" s="7">
        <v>1.93</v>
      </c>
      <c r="G185" s="51" t="e">
        <f t="shared" si="42"/>
        <v>#REF!</v>
      </c>
      <c r="H185" s="51" t="e">
        <f t="shared" si="41"/>
        <v>#REF!</v>
      </c>
      <c r="I185" s="17">
        <v>6.25</v>
      </c>
      <c r="J185" s="17">
        <v>0.94</v>
      </c>
      <c r="K185" s="37">
        <v>0.108</v>
      </c>
      <c r="L185" s="17">
        <v>0.3</v>
      </c>
      <c r="M185" s="2">
        <v>2.564</v>
      </c>
      <c r="O185" s="2"/>
    </row>
    <row r="186" spans="2:15" ht="16.5" hidden="1">
      <c r="B186" s="50" t="e">
        <f>+#REF!/100</f>
        <v>#REF!</v>
      </c>
      <c r="C186" s="14">
        <v>106282</v>
      </c>
      <c r="D186" s="14">
        <v>295797</v>
      </c>
      <c r="E186" s="7">
        <v>4.9</v>
      </c>
      <c r="F186" s="7">
        <v>7.4</v>
      </c>
      <c r="G186" s="51" t="e">
        <f t="shared" si="42"/>
        <v>#REF!</v>
      </c>
      <c r="H186" s="51" t="e">
        <f t="shared" si="41"/>
        <v>#REF!</v>
      </c>
      <c r="I186" s="17">
        <v>4.7</v>
      </c>
      <c r="J186" s="17">
        <v>1.97</v>
      </c>
      <c r="K186" s="37">
        <v>0.104</v>
      </c>
      <c r="L186" s="17">
        <v>0.27</v>
      </c>
      <c r="M186" s="2">
        <v>2.564</v>
      </c>
      <c r="O186" s="2"/>
    </row>
    <row r="187" spans="1:15" ht="16.5" hidden="1">
      <c r="A187" s="28">
        <v>3</v>
      </c>
      <c r="B187" s="50" t="e">
        <f>+#REF!/100</f>
        <v>#REF!</v>
      </c>
      <c r="C187" s="14">
        <v>105128</v>
      </c>
      <c r="D187" s="14">
        <v>295917</v>
      </c>
      <c r="E187" s="7">
        <v>4.44</v>
      </c>
      <c r="F187" s="7">
        <v>6.32</v>
      </c>
      <c r="G187" s="51" t="e">
        <f t="shared" si="42"/>
        <v>#REF!</v>
      </c>
      <c r="H187" s="51" t="e">
        <f t="shared" si="41"/>
        <v>#REF!</v>
      </c>
      <c r="I187" s="17">
        <v>3.96</v>
      </c>
      <c r="J187" s="17">
        <v>1.4</v>
      </c>
      <c r="K187" s="37">
        <v>0.13</v>
      </c>
      <c r="L187" s="17">
        <v>0.33</v>
      </c>
      <c r="M187" s="2">
        <v>2.564</v>
      </c>
      <c r="O187" s="2"/>
    </row>
    <row r="188" spans="2:15" ht="16.5" hidden="1">
      <c r="B188" s="50" t="e">
        <f>+#REF!/100</f>
        <v>#REF!</v>
      </c>
      <c r="C188" s="14">
        <v>105817</v>
      </c>
      <c r="D188" s="14">
        <v>297050</v>
      </c>
      <c r="E188" s="7">
        <v>3.99</v>
      </c>
      <c r="F188" s="7">
        <v>2.62</v>
      </c>
      <c r="G188" s="51" t="e">
        <f t="shared" si="42"/>
        <v>#REF!</v>
      </c>
      <c r="H188" s="51" t="e">
        <f t="shared" si="41"/>
        <v>#REF!</v>
      </c>
      <c r="I188" s="17">
        <v>3.84</v>
      </c>
      <c r="J188" s="17">
        <v>2.03</v>
      </c>
      <c r="K188" s="37">
        <v>0.164</v>
      </c>
      <c r="L188" s="17">
        <v>0.35</v>
      </c>
      <c r="M188" s="2">
        <v>2.568</v>
      </c>
      <c r="O188" s="2"/>
    </row>
    <row r="189" spans="1:15" ht="16.5" hidden="1">
      <c r="A189" s="28">
        <v>5</v>
      </c>
      <c r="B189" s="50" t="e">
        <f>+#REF!/100</f>
        <v>#REF!</v>
      </c>
      <c r="C189" s="14">
        <v>106259</v>
      </c>
      <c r="D189" s="14">
        <v>297369</v>
      </c>
      <c r="E189" s="7">
        <v>3.38</v>
      </c>
      <c r="F189" s="7">
        <v>3.58</v>
      </c>
      <c r="G189" s="51" t="e">
        <f t="shared" si="42"/>
        <v>#REF!</v>
      </c>
      <c r="H189" s="51" t="e">
        <f t="shared" si="41"/>
        <v>#REF!</v>
      </c>
      <c r="I189" s="17">
        <v>3.55</v>
      </c>
      <c r="J189" s="17">
        <v>2.98</v>
      </c>
      <c r="K189" s="37">
        <v>0.174</v>
      </c>
      <c r="L189" s="17">
        <v>0.33</v>
      </c>
      <c r="M189" s="2">
        <v>2.568</v>
      </c>
      <c r="O189" s="2"/>
    </row>
    <row r="190" spans="1:15" ht="16.5" hidden="1">
      <c r="A190" s="28"/>
      <c r="B190" s="50" t="e">
        <f>+#REF!/100</f>
        <v>#REF!</v>
      </c>
      <c r="C190" s="14">
        <v>105643</v>
      </c>
      <c r="D190" s="14">
        <v>297159</v>
      </c>
      <c r="E190" s="7">
        <v>3.67</v>
      </c>
      <c r="F190" s="7">
        <v>4.49</v>
      </c>
      <c r="G190" s="51" t="e">
        <f t="shared" si="42"/>
        <v>#REF!</v>
      </c>
      <c r="H190" s="51" t="e">
        <f t="shared" si="41"/>
        <v>#REF!</v>
      </c>
      <c r="I190" s="17">
        <v>3.57</v>
      </c>
      <c r="J190" s="17">
        <v>3.69</v>
      </c>
      <c r="K190" s="37">
        <v>0.183</v>
      </c>
      <c r="L190" s="17">
        <v>0.35</v>
      </c>
      <c r="M190" s="2">
        <v>2.568</v>
      </c>
      <c r="O190" s="2"/>
    </row>
    <row r="191" spans="1:15" ht="16.5" hidden="1">
      <c r="A191" s="2">
        <v>7</v>
      </c>
      <c r="B191" s="50" t="e">
        <f>+#REF!/100</f>
        <v>#REF!</v>
      </c>
      <c r="C191" s="14">
        <v>106625</v>
      </c>
      <c r="D191" s="14">
        <v>298498</v>
      </c>
      <c r="E191" s="7">
        <v>4.03</v>
      </c>
      <c r="F191" s="7">
        <v>6.24</v>
      </c>
      <c r="G191" s="51" t="e">
        <f t="shared" si="42"/>
        <v>#REF!</v>
      </c>
      <c r="H191" s="51" t="e">
        <f t="shared" si="41"/>
        <v>#REF!</v>
      </c>
      <c r="I191" s="17">
        <v>3.97</v>
      </c>
      <c r="J191" s="17">
        <v>4.58</v>
      </c>
      <c r="K191" s="37">
        <v>0.196</v>
      </c>
      <c r="L191" s="17">
        <v>0.39</v>
      </c>
      <c r="M191" s="2">
        <v>2.592</v>
      </c>
      <c r="O191" s="2"/>
    </row>
    <row r="192" spans="2:15" ht="16.5" hidden="1">
      <c r="B192" s="50" t="e">
        <f>+#REF!/100</f>
        <v>#REF!</v>
      </c>
      <c r="C192" s="14">
        <v>108639</v>
      </c>
      <c r="D192" s="14">
        <v>300883</v>
      </c>
      <c r="E192" s="7">
        <v>4.6</v>
      </c>
      <c r="F192" s="7">
        <v>7.23</v>
      </c>
      <c r="G192" s="51" t="e">
        <f t="shared" si="42"/>
        <v>#REF!</v>
      </c>
      <c r="H192" s="51" t="e">
        <f t="shared" si="41"/>
        <v>#REF!</v>
      </c>
      <c r="I192" s="17">
        <v>4.54</v>
      </c>
      <c r="J192" s="17">
        <v>5.64</v>
      </c>
      <c r="K192" s="37">
        <v>0.203</v>
      </c>
      <c r="L192" s="17">
        <v>0.39</v>
      </c>
      <c r="M192" s="2">
        <v>2.628</v>
      </c>
      <c r="O192" s="2"/>
    </row>
    <row r="193" spans="1:15" ht="16.5" hidden="1">
      <c r="A193" s="39">
        <v>9</v>
      </c>
      <c r="B193" s="50" t="e">
        <f>+#REF!/100</f>
        <v>#REF!</v>
      </c>
      <c r="C193" s="14">
        <v>109843</v>
      </c>
      <c r="D193" s="14">
        <v>301540</v>
      </c>
      <c r="E193" s="7">
        <v>4.67</v>
      </c>
      <c r="F193" s="7">
        <v>6.8</v>
      </c>
      <c r="G193" s="51" t="e">
        <f t="shared" si="42"/>
        <v>#REF!</v>
      </c>
      <c r="H193" s="51" t="e">
        <f t="shared" si="41"/>
        <v>#REF!</v>
      </c>
      <c r="I193" s="17">
        <v>4.61</v>
      </c>
      <c r="J193" s="17">
        <v>5.25</v>
      </c>
      <c r="K193" s="37">
        <v>0.21</v>
      </c>
      <c r="L193" s="17">
        <v>0.42</v>
      </c>
      <c r="M193" s="2">
        <v>2.628</v>
      </c>
      <c r="O193" s="2"/>
    </row>
    <row r="194" spans="2:15" ht="16.5" hidden="1">
      <c r="B194" s="50" t="e">
        <f>+#REF!/100</f>
        <v>#REF!</v>
      </c>
      <c r="C194" s="14">
        <v>110100</v>
      </c>
      <c r="D194" s="14">
        <v>303584</v>
      </c>
      <c r="E194" s="7">
        <v>4.86</v>
      </c>
      <c r="F194" s="7">
        <v>6.45</v>
      </c>
      <c r="G194" s="51" t="e">
        <f t="shared" si="42"/>
        <v>#REF!</v>
      </c>
      <c r="H194" s="51" t="e">
        <f t="shared" si="41"/>
        <v>#REF!</v>
      </c>
      <c r="I194" s="17">
        <v>4.7</v>
      </c>
      <c r="J194" s="17">
        <v>5.92</v>
      </c>
      <c r="K194" s="37">
        <v>0.226</v>
      </c>
      <c r="L194" s="17">
        <v>0.45</v>
      </c>
      <c r="M194" s="2">
        <v>2.648</v>
      </c>
      <c r="O194" s="2"/>
    </row>
    <row r="195" spans="1:15" ht="16.5" hidden="1">
      <c r="A195" s="28">
        <v>11</v>
      </c>
      <c r="B195" s="50" t="e">
        <f>+#REF!/100</f>
        <v>#REF!</v>
      </c>
      <c r="C195" s="14">
        <v>111128</v>
      </c>
      <c r="D195" s="14">
        <v>305871</v>
      </c>
      <c r="E195" s="7">
        <v>5.26</v>
      </c>
      <c r="F195" s="7">
        <v>6.23</v>
      </c>
      <c r="G195" s="51" t="e">
        <f t="shared" si="42"/>
        <v>#REF!</v>
      </c>
      <c r="H195" s="51" t="e">
        <f t="shared" si="41"/>
        <v>#REF!</v>
      </c>
      <c r="I195" s="17">
        <v>5.04</v>
      </c>
      <c r="J195" s="17">
        <v>6.3</v>
      </c>
      <c r="K195" s="37">
        <v>0.231</v>
      </c>
      <c r="L195" s="17">
        <v>0.46</v>
      </c>
      <c r="M195" s="2">
        <v>2.672</v>
      </c>
      <c r="O195" s="2"/>
    </row>
    <row r="196" spans="2:15" ht="16.5" hidden="1">
      <c r="B196" s="50" t="e">
        <f>+#REF!/100</f>
        <v>#REF!</v>
      </c>
      <c r="C196" s="14">
        <v>112662</v>
      </c>
      <c r="D196" s="14">
        <v>307548</v>
      </c>
      <c r="E196" s="7">
        <v>5.25</v>
      </c>
      <c r="F196" s="7">
        <v>5.98</v>
      </c>
      <c r="G196" s="51" t="e">
        <f t="shared" si="42"/>
        <v>#REF!</v>
      </c>
      <c r="H196" s="51" t="e">
        <f t="shared" si="41"/>
        <v>#REF!</v>
      </c>
      <c r="I196" s="17">
        <v>5.29</v>
      </c>
      <c r="J196" s="17">
        <v>6.15</v>
      </c>
      <c r="K196" s="37">
        <v>0.239</v>
      </c>
      <c r="L196" s="17">
        <v>0.49</v>
      </c>
      <c r="M196" s="2">
        <v>2.676</v>
      </c>
      <c r="O196" s="2"/>
    </row>
    <row r="197" spans="1:15" ht="16.5" hidden="1">
      <c r="A197" s="28" t="s">
        <v>37</v>
      </c>
      <c r="B197" s="50" t="e">
        <f>+#REF!/100</f>
        <v>#REF!</v>
      </c>
      <c r="C197" s="14">
        <v>114898</v>
      </c>
      <c r="D197" s="14">
        <v>311293</v>
      </c>
      <c r="E197" s="7">
        <v>5.63</v>
      </c>
      <c r="F197" s="7">
        <v>9.68</v>
      </c>
      <c r="G197" s="51" t="e">
        <f aca="true" t="shared" si="43" ref="G197:G236">C197/B197</f>
        <v>#REF!</v>
      </c>
      <c r="H197" s="51" t="e">
        <f aca="true" t="shared" si="44" ref="H197:H236">D197/B197</f>
        <v>#REF!</v>
      </c>
      <c r="I197" s="17">
        <v>4.9</v>
      </c>
      <c r="J197" s="17">
        <v>7.61</v>
      </c>
      <c r="K197" s="37">
        <v>0.257</v>
      </c>
      <c r="L197" s="17">
        <v>0.55</v>
      </c>
      <c r="M197" s="2">
        <v>2.688</v>
      </c>
      <c r="O197" s="2"/>
    </row>
    <row r="198" spans="2:15" ht="16.5" hidden="1">
      <c r="B198" s="50" t="e">
        <f>+#REF!/100</f>
        <v>#REF!</v>
      </c>
      <c r="C198" s="14">
        <v>116273</v>
      </c>
      <c r="D198" s="14">
        <v>314248</v>
      </c>
      <c r="E198" s="7">
        <v>6.24</v>
      </c>
      <c r="F198" s="7">
        <v>7.44</v>
      </c>
      <c r="G198" s="51" t="e">
        <f t="shared" si="43"/>
        <v>#REF!</v>
      </c>
      <c r="H198" s="51" t="e">
        <f t="shared" si="44"/>
        <v>#REF!</v>
      </c>
      <c r="I198" s="17">
        <v>5.79</v>
      </c>
      <c r="J198" s="17">
        <v>7.6</v>
      </c>
      <c r="K198" s="37">
        <v>0.262</v>
      </c>
      <c r="L198" s="17">
        <v>0.54</v>
      </c>
      <c r="M198" s="2">
        <v>2.718</v>
      </c>
      <c r="O198" s="2"/>
    </row>
    <row r="199" spans="1:15" ht="16.5" hidden="1">
      <c r="A199" s="28">
        <v>3</v>
      </c>
      <c r="B199" s="50" t="e">
        <f>+#REF!/100</f>
        <v>#REF!</v>
      </c>
      <c r="C199" s="14">
        <v>114816</v>
      </c>
      <c r="D199" s="14">
        <v>313720</v>
      </c>
      <c r="E199" s="7">
        <v>6.02</v>
      </c>
      <c r="F199" s="7">
        <v>6.78</v>
      </c>
      <c r="G199" s="51" t="e">
        <f t="shared" si="43"/>
        <v>#REF!</v>
      </c>
      <c r="H199" s="51" t="e">
        <f t="shared" si="44"/>
        <v>#REF!</v>
      </c>
      <c r="I199" s="17">
        <v>5.49</v>
      </c>
      <c r="J199" s="17">
        <v>8.17</v>
      </c>
      <c r="K199" s="37">
        <v>0.274</v>
      </c>
      <c r="L199" s="17">
        <v>0.59</v>
      </c>
      <c r="M199" s="2">
        <v>2.718</v>
      </c>
      <c r="O199" s="2"/>
    </row>
    <row r="200" spans="2:15" ht="16.5" hidden="1">
      <c r="B200" s="50" t="e">
        <f>+#REF!/100</f>
        <v>#REF!</v>
      </c>
      <c r="C200" s="14">
        <v>114459</v>
      </c>
      <c r="D200" s="14">
        <v>314859</v>
      </c>
      <c r="E200" s="7">
        <v>6</v>
      </c>
      <c r="F200" s="7">
        <v>7.97</v>
      </c>
      <c r="G200" s="51" t="e">
        <f t="shared" si="43"/>
        <v>#REF!</v>
      </c>
      <c r="H200" s="51" t="e">
        <f t="shared" si="44"/>
        <v>#REF!</v>
      </c>
      <c r="I200" s="17">
        <v>5.75</v>
      </c>
      <c r="J200" s="17">
        <v>7.83</v>
      </c>
      <c r="K200" s="37">
        <v>0.296</v>
      </c>
      <c r="L200" s="17">
        <v>0.65</v>
      </c>
      <c r="M200" s="2">
        <v>2.73</v>
      </c>
      <c r="O200" s="2"/>
    </row>
    <row r="201" spans="1:15" ht="16.5" hidden="1">
      <c r="A201" s="28">
        <v>5</v>
      </c>
      <c r="B201" s="50" t="e">
        <f>+#REF!/100</f>
        <v>#REF!</v>
      </c>
      <c r="C201" s="14">
        <v>114757</v>
      </c>
      <c r="D201" s="14">
        <v>315802</v>
      </c>
      <c r="E201" s="7">
        <v>6.2</v>
      </c>
      <c r="F201" s="7">
        <v>6.58</v>
      </c>
      <c r="G201" s="51" t="e">
        <f t="shared" si="43"/>
        <v>#REF!</v>
      </c>
      <c r="H201" s="51" t="e">
        <f t="shared" si="44"/>
        <v>#REF!</v>
      </c>
      <c r="I201" s="17">
        <v>5.4</v>
      </c>
      <c r="J201" s="17">
        <v>7.76</v>
      </c>
      <c r="K201" s="37">
        <v>0.319</v>
      </c>
      <c r="L201" s="17">
        <v>0.68</v>
      </c>
      <c r="M201" s="2">
        <v>2.766</v>
      </c>
      <c r="O201" s="2"/>
    </row>
    <row r="202" spans="1:15" ht="16.5" hidden="1">
      <c r="A202" s="28"/>
      <c r="B202" s="50" t="e">
        <f>+#REF!/100</f>
        <v>#REF!</v>
      </c>
      <c r="C202" s="14">
        <v>114159</v>
      </c>
      <c r="D202" s="14">
        <v>315184</v>
      </c>
      <c r="E202" s="7">
        <v>6.07</v>
      </c>
      <c r="F202" s="7">
        <v>6.74</v>
      </c>
      <c r="G202" s="51" t="e">
        <f t="shared" si="43"/>
        <v>#REF!</v>
      </c>
      <c r="H202" s="51" t="e">
        <f t="shared" si="44"/>
        <v>#REF!</v>
      </c>
      <c r="I202" s="17">
        <v>5.56</v>
      </c>
      <c r="J202" s="17">
        <v>7.5</v>
      </c>
      <c r="K202" s="37">
        <v>0.344</v>
      </c>
      <c r="L202" s="17">
        <v>0.71</v>
      </c>
      <c r="M202" s="2">
        <v>2.784</v>
      </c>
      <c r="O202" s="2"/>
    </row>
    <row r="203" spans="1:15" ht="16.5" hidden="1">
      <c r="A203" s="2">
        <v>7</v>
      </c>
      <c r="B203" s="50" t="e">
        <f>+#REF!/100</f>
        <v>#REF!</v>
      </c>
      <c r="C203" s="14">
        <v>114734</v>
      </c>
      <c r="D203" s="14">
        <v>317127</v>
      </c>
      <c r="E203" s="7">
        <v>6.24</v>
      </c>
      <c r="F203" s="7">
        <v>6.52</v>
      </c>
      <c r="G203" s="51" t="e">
        <f t="shared" si="43"/>
        <v>#REF!</v>
      </c>
      <c r="H203" s="51" t="e">
        <f t="shared" si="44"/>
        <v>#REF!</v>
      </c>
      <c r="I203" s="17">
        <v>5.78</v>
      </c>
      <c r="J203" s="17">
        <v>7.34</v>
      </c>
      <c r="K203" s="37">
        <v>0.375</v>
      </c>
      <c r="L203" s="17">
        <v>0.73</v>
      </c>
      <c r="M203" s="2">
        <v>2.807</v>
      </c>
      <c r="O203" s="2"/>
    </row>
    <row r="204" spans="2:15" ht="16.5" hidden="1">
      <c r="B204" s="50" t="e">
        <f>+#REF!/100</f>
        <v>#REF!</v>
      </c>
      <c r="C204" s="14">
        <v>116725</v>
      </c>
      <c r="D204" s="14">
        <v>319422</v>
      </c>
      <c r="E204" s="7">
        <v>6.16</v>
      </c>
      <c r="F204" s="7">
        <v>7.15</v>
      </c>
      <c r="G204" s="51" t="e">
        <f t="shared" si="43"/>
        <v>#REF!</v>
      </c>
      <c r="H204" s="51" t="e">
        <f t="shared" si="44"/>
        <v>#REF!</v>
      </c>
      <c r="I204" s="17">
        <v>5.21</v>
      </c>
      <c r="J204" s="17">
        <v>7.31</v>
      </c>
      <c r="K204" s="37">
        <v>0.388</v>
      </c>
      <c r="L204" s="17">
        <v>0.77</v>
      </c>
      <c r="M204" s="2">
        <v>2.855</v>
      </c>
      <c r="O204" s="2"/>
    </row>
    <row r="205" spans="1:15" ht="16.5" hidden="1">
      <c r="A205" s="39">
        <v>9</v>
      </c>
      <c r="B205" s="50" t="e">
        <f>+#REF!/100</f>
        <v>#REF!</v>
      </c>
      <c r="C205" s="14">
        <v>116743</v>
      </c>
      <c r="D205" s="14">
        <v>319186</v>
      </c>
      <c r="E205" s="7">
        <v>5.85</v>
      </c>
      <c r="F205" s="7">
        <v>7.58</v>
      </c>
      <c r="G205" s="51" t="e">
        <f t="shared" si="43"/>
        <v>#REF!</v>
      </c>
      <c r="H205" s="51" t="e">
        <f t="shared" si="44"/>
        <v>#REF!</v>
      </c>
      <c r="I205" s="17">
        <v>5.1</v>
      </c>
      <c r="J205" s="17">
        <v>7.94</v>
      </c>
      <c r="K205" s="37">
        <v>0.394</v>
      </c>
      <c r="L205" s="17">
        <v>0.8</v>
      </c>
      <c r="M205" s="2">
        <v>2.855</v>
      </c>
      <c r="O205" s="2"/>
    </row>
    <row r="206" spans="2:15" ht="16.5" hidden="1">
      <c r="B206" s="50" t="e">
        <f>+#REF!/100</f>
        <v>#REF!</v>
      </c>
      <c r="C206" s="14">
        <v>115733</v>
      </c>
      <c r="D206" s="14">
        <v>320418</v>
      </c>
      <c r="E206" s="7">
        <v>5.54</v>
      </c>
      <c r="F206" s="7">
        <v>6.89</v>
      </c>
      <c r="G206" s="51" t="e">
        <f t="shared" si="43"/>
        <v>#REF!</v>
      </c>
      <c r="H206" s="51" t="e">
        <f t="shared" si="44"/>
        <v>#REF!</v>
      </c>
      <c r="I206" s="17">
        <v>4.63</v>
      </c>
      <c r="J206" s="17">
        <v>7.41</v>
      </c>
      <c r="K206" s="37">
        <v>0.395</v>
      </c>
      <c r="L206" s="17">
        <v>0.82</v>
      </c>
      <c r="M206" s="2">
        <v>2.882</v>
      </c>
      <c r="O206" s="2"/>
    </row>
    <row r="207" spans="1:15" ht="16.5" hidden="1">
      <c r="A207" s="28">
        <v>11</v>
      </c>
      <c r="B207" s="50" t="e">
        <f>+#REF!/100</f>
        <v>#REF!</v>
      </c>
      <c r="C207" s="14">
        <v>115820</v>
      </c>
      <c r="D207" s="14">
        <v>321457</v>
      </c>
      <c r="E207" s="7">
        <v>5.1</v>
      </c>
      <c r="F207" s="7">
        <v>6.74</v>
      </c>
      <c r="G207" s="51" t="e">
        <f t="shared" si="43"/>
        <v>#REF!</v>
      </c>
      <c r="H207" s="51" t="e">
        <f t="shared" si="44"/>
        <v>#REF!</v>
      </c>
      <c r="I207" s="17">
        <v>4.45</v>
      </c>
      <c r="J207" s="17">
        <v>6.89</v>
      </c>
      <c r="K207" s="37">
        <v>0.396</v>
      </c>
      <c r="L207" s="17">
        <v>0.81</v>
      </c>
      <c r="M207" s="2">
        <v>2.882</v>
      </c>
      <c r="O207" s="2"/>
    </row>
    <row r="208" spans="2:15" ht="16.5" hidden="1">
      <c r="B208" s="50" t="e">
        <f>+#REF!/100</f>
        <v>#REF!</v>
      </c>
      <c r="C208" s="14">
        <v>116620</v>
      </c>
      <c r="D208" s="14">
        <v>322950</v>
      </c>
      <c r="E208" s="7">
        <v>5.01</v>
      </c>
      <c r="F208" s="7">
        <v>6.89</v>
      </c>
      <c r="G208" s="51" t="e">
        <f t="shared" si="43"/>
        <v>#REF!</v>
      </c>
      <c r="H208" s="51" t="e">
        <f t="shared" si="44"/>
        <v>#REF!</v>
      </c>
      <c r="I208" s="17">
        <v>4.18</v>
      </c>
      <c r="J208" s="17">
        <v>6</v>
      </c>
      <c r="K208" s="37">
        <v>0.4</v>
      </c>
      <c r="L208" s="17">
        <v>0.79</v>
      </c>
      <c r="M208" s="2">
        <v>2.882</v>
      </c>
      <c r="O208" s="2"/>
    </row>
    <row r="209" spans="1:15" ht="16.5" hidden="1">
      <c r="A209" s="28" t="s">
        <v>38</v>
      </c>
      <c r="B209" s="50" t="e">
        <f>+#REF!/100</f>
        <v>#REF!</v>
      </c>
      <c r="C209" s="14">
        <v>119336</v>
      </c>
      <c r="D209" s="14">
        <v>327557</v>
      </c>
      <c r="E209" s="7">
        <v>5.22</v>
      </c>
      <c r="F209" s="7">
        <v>9.03</v>
      </c>
      <c r="G209" s="51" t="e">
        <f t="shared" si="43"/>
        <v>#REF!</v>
      </c>
      <c r="H209" s="51" t="e">
        <f t="shared" si="44"/>
        <v>#REF!</v>
      </c>
      <c r="I209" s="17">
        <v>4.57</v>
      </c>
      <c r="J209" s="17">
        <v>5.22</v>
      </c>
      <c r="K209" s="37">
        <v>0.403</v>
      </c>
      <c r="L209" s="17">
        <v>0.79</v>
      </c>
      <c r="M209" s="2">
        <v>2.887</v>
      </c>
      <c r="O209" s="2"/>
    </row>
    <row r="210" spans="2:15" ht="16.5" hidden="1">
      <c r="B210" s="50" t="e">
        <f>+#REF!/100</f>
        <v>#REF!</v>
      </c>
      <c r="C210" s="14">
        <v>119572</v>
      </c>
      <c r="D210" s="14">
        <v>329716</v>
      </c>
      <c r="E210" s="7">
        <v>4.92</v>
      </c>
      <c r="F210" s="7">
        <v>2.4</v>
      </c>
      <c r="G210" s="51" t="e">
        <f t="shared" si="43"/>
        <v>#REF!</v>
      </c>
      <c r="H210" s="51" t="e">
        <f t="shared" si="44"/>
        <v>#REF!</v>
      </c>
      <c r="I210" s="17">
        <v>4.23</v>
      </c>
      <c r="J210" s="17">
        <v>5.16</v>
      </c>
      <c r="K210" s="37">
        <v>0.399</v>
      </c>
      <c r="L210" s="17">
        <v>0.79</v>
      </c>
      <c r="M210" s="2">
        <v>2.887</v>
      </c>
      <c r="O210" s="2"/>
    </row>
    <row r="211" spans="1:15" ht="16.5" hidden="1">
      <c r="A211" s="28">
        <v>3</v>
      </c>
      <c r="B211" s="50" t="e">
        <f>+#REF!/100</f>
        <v>#REF!</v>
      </c>
      <c r="C211" s="14">
        <v>118798</v>
      </c>
      <c r="D211" s="14">
        <v>329568</v>
      </c>
      <c r="E211" s="7">
        <v>5.05</v>
      </c>
      <c r="F211" s="7">
        <v>4.88</v>
      </c>
      <c r="G211" s="51" t="e">
        <f t="shared" si="43"/>
        <v>#REF!</v>
      </c>
      <c r="H211" s="51" t="e">
        <f t="shared" si="44"/>
        <v>#REF!</v>
      </c>
      <c r="I211" s="17">
        <v>4.7</v>
      </c>
      <c r="J211" s="17">
        <v>5.3</v>
      </c>
      <c r="K211" s="37">
        <v>0.402</v>
      </c>
      <c r="L211" s="17">
        <v>0.79</v>
      </c>
      <c r="M211" s="2">
        <v>2.887</v>
      </c>
      <c r="O211" s="2"/>
    </row>
    <row r="212" spans="2:15" ht="16.5" hidden="1">
      <c r="B212" s="50" t="e">
        <f>+#REF!/100</f>
        <v>#REF!</v>
      </c>
      <c r="C212" s="14">
        <v>118774</v>
      </c>
      <c r="D212" s="14">
        <v>329725</v>
      </c>
      <c r="E212" s="7">
        <v>4.72</v>
      </c>
      <c r="F212" s="7">
        <v>4.84</v>
      </c>
      <c r="G212" s="51" t="e">
        <f t="shared" si="43"/>
        <v>#REF!</v>
      </c>
      <c r="H212" s="51" t="e">
        <f t="shared" si="44"/>
        <v>#REF!</v>
      </c>
      <c r="I212" s="17">
        <v>4.01</v>
      </c>
      <c r="J212" s="17">
        <v>5.53</v>
      </c>
      <c r="K212" s="37">
        <v>0.476</v>
      </c>
      <c r="L212" s="17">
        <v>0.79</v>
      </c>
      <c r="M212" s="2">
        <v>2.887</v>
      </c>
      <c r="O212" s="2"/>
    </row>
    <row r="213" spans="1:15" ht="16.5" hidden="1">
      <c r="A213" s="2">
        <v>5</v>
      </c>
      <c r="B213" s="50" t="e">
        <f>+#REF!/100</f>
        <v>#REF!</v>
      </c>
      <c r="C213" s="14">
        <v>118474</v>
      </c>
      <c r="D213" s="14">
        <v>329684</v>
      </c>
      <c r="E213" s="7">
        <v>4.4</v>
      </c>
      <c r="F213" s="7">
        <v>4.87</v>
      </c>
      <c r="G213" s="51" t="e">
        <f t="shared" si="43"/>
        <v>#REF!</v>
      </c>
      <c r="H213" s="51" t="e">
        <f t="shared" si="44"/>
        <v>#REF!</v>
      </c>
      <c r="I213" s="17">
        <v>4.01</v>
      </c>
      <c r="J213" s="17">
        <v>5.22</v>
      </c>
      <c r="K213" s="37">
        <v>0.512</v>
      </c>
      <c r="L213" s="17">
        <v>0.81</v>
      </c>
      <c r="M213" s="2">
        <v>2.887</v>
      </c>
      <c r="O213" s="2"/>
    </row>
    <row r="214" spans="2:15" ht="16.5" hidden="1">
      <c r="B214" s="50" t="e">
        <f>+#REF!/100</f>
        <v>#REF!</v>
      </c>
      <c r="C214" s="14">
        <v>117795</v>
      </c>
      <c r="D214" s="14">
        <v>328397</v>
      </c>
      <c r="E214" s="7">
        <v>4.19</v>
      </c>
      <c r="F214" s="7">
        <v>4.67</v>
      </c>
      <c r="G214" s="51" t="e">
        <f t="shared" si="43"/>
        <v>#REF!</v>
      </c>
      <c r="H214" s="51" t="e">
        <f t="shared" si="44"/>
        <v>#REF!</v>
      </c>
      <c r="I214" s="17">
        <v>3.6</v>
      </c>
      <c r="J214" s="17">
        <v>4.58</v>
      </c>
      <c r="K214" s="37">
        <v>0.513</v>
      </c>
      <c r="L214" s="17">
        <v>0.82</v>
      </c>
      <c r="M214" s="2">
        <v>2.887</v>
      </c>
      <c r="O214" s="2"/>
    </row>
    <row r="215" spans="1:15" ht="16.5" hidden="1">
      <c r="A215" s="2">
        <v>7</v>
      </c>
      <c r="B215" s="50" t="e">
        <f>+#REF!/100</f>
        <v>#REF!</v>
      </c>
      <c r="C215" s="14">
        <v>118040</v>
      </c>
      <c r="D215" s="14">
        <v>329165</v>
      </c>
      <c r="E215" s="7">
        <v>3.8</v>
      </c>
      <c r="F215" s="7">
        <v>4.53</v>
      </c>
      <c r="G215" s="51" t="e">
        <f t="shared" si="43"/>
        <v>#REF!</v>
      </c>
      <c r="H215" s="51" t="e">
        <f t="shared" si="44"/>
        <v>#REF!</v>
      </c>
      <c r="I215" s="17">
        <v>3.02</v>
      </c>
      <c r="J215" s="17">
        <v>5.21</v>
      </c>
      <c r="K215" s="37">
        <v>0.445</v>
      </c>
      <c r="L215" s="17">
        <v>0.8</v>
      </c>
      <c r="M215" s="2">
        <v>2.927</v>
      </c>
      <c r="O215" s="2"/>
    </row>
    <row r="216" spans="2:15" ht="16.5" hidden="1">
      <c r="B216" s="50" t="e">
        <f>+#REF!/100</f>
        <v>#REF!</v>
      </c>
      <c r="C216" s="14">
        <v>119912</v>
      </c>
      <c r="D216" s="14">
        <v>331199</v>
      </c>
      <c r="E216" s="7">
        <v>3.69</v>
      </c>
      <c r="F216" s="7">
        <v>4.18</v>
      </c>
      <c r="G216" s="51" t="e">
        <f t="shared" si="43"/>
        <v>#REF!</v>
      </c>
      <c r="H216" s="51" t="e">
        <f t="shared" si="44"/>
        <v>#REF!</v>
      </c>
      <c r="I216" s="17">
        <v>3.85</v>
      </c>
      <c r="J216" s="17">
        <v>4.7</v>
      </c>
      <c r="K216" s="37">
        <v>0.388</v>
      </c>
      <c r="L216" s="17">
        <v>0.8</v>
      </c>
      <c r="M216" s="2">
        <v>2.923</v>
      </c>
      <c r="O216" s="2"/>
    </row>
    <row r="217" spans="1:15" ht="16.5" hidden="1">
      <c r="A217" s="39">
        <v>9</v>
      </c>
      <c r="B217" s="50" t="e">
        <f>+#REF!/100</f>
        <v>#REF!</v>
      </c>
      <c r="C217" s="14">
        <v>120652</v>
      </c>
      <c r="D217" s="14">
        <v>331814</v>
      </c>
      <c r="E217" s="7">
        <v>3.96</v>
      </c>
      <c r="F217" s="7">
        <v>4.14</v>
      </c>
      <c r="G217" s="51" t="e">
        <f t="shared" si="43"/>
        <v>#REF!</v>
      </c>
      <c r="H217" s="51" t="e">
        <f t="shared" si="44"/>
        <v>#REF!</v>
      </c>
      <c r="I217" s="17">
        <v>3.19</v>
      </c>
      <c r="J217" s="17">
        <v>4.51</v>
      </c>
      <c r="K217" s="37">
        <v>0.389</v>
      </c>
      <c r="L217" s="17">
        <v>0.79</v>
      </c>
      <c r="M217" s="2">
        <v>2.915</v>
      </c>
      <c r="O217" s="2"/>
    </row>
    <row r="218" spans="2:15" ht="16.5" hidden="1">
      <c r="B218" s="50" t="e">
        <f>+#REF!/100</f>
        <v>#REF!</v>
      </c>
      <c r="C218" s="14">
        <v>119859</v>
      </c>
      <c r="D218" s="14">
        <v>330970</v>
      </c>
      <c r="E218" s="7">
        <v>3.29</v>
      </c>
      <c r="F218" s="7">
        <v>4.6</v>
      </c>
      <c r="G218" s="51" t="e">
        <f t="shared" si="43"/>
        <v>#REF!</v>
      </c>
      <c r="H218" s="51" t="e">
        <f t="shared" si="44"/>
        <v>#REF!</v>
      </c>
      <c r="I218" s="17">
        <v>2.86</v>
      </c>
      <c r="J218" s="17">
        <v>4.91</v>
      </c>
      <c r="K218" s="37">
        <v>0.388</v>
      </c>
      <c r="L218" s="17">
        <v>0.78</v>
      </c>
      <c r="M218" s="2">
        <v>2.891</v>
      </c>
      <c r="O218" s="2"/>
    </row>
    <row r="219" spans="1:15" ht="16.5" hidden="1">
      <c r="A219" s="28">
        <v>11</v>
      </c>
      <c r="B219" s="50" t="e">
        <f>+#REF!/100</f>
        <v>#REF!</v>
      </c>
      <c r="C219" s="14">
        <v>120051</v>
      </c>
      <c r="D219" s="14">
        <v>331933</v>
      </c>
      <c r="E219" s="7">
        <v>3.26</v>
      </c>
      <c r="F219" s="7">
        <v>4.99</v>
      </c>
      <c r="G219" s="51" t="e">
        <f t="shared" si="43"/>
        <v>#REF!</v>
      </c>
      <c r="H219" s="51" t="e">
        <f t="shared" si="44"/>
        <v>#REF!</v>
      </c>
      <c r="I219" s="17">
        <v>3.13</v>
      </c>
      <c r="J219" s="17">
        <v>4.96</v>
      </c>
      <c r="K219" s="37">
        <v>0.386</v>
      </c>
      <c r="L219" s="17">
        <v>0.77</v>
      </c>
      <c r="M219" s="2">
        <v>2.883</v>
      </c>
      <c r="O219" s="2"/>
    </row>
    <row r="220" spans="2:15" ht="16.5" hidden="1">
      <c r="B220" s="50" t="e">
        <f>+#REF!/100</f>
        <v>#REF!</v>
      </c>
      <c r="C220" s="14">
        <v>122344</v>
      </c>
      <c r="D220" s="14">
        <v>334790</v>
      </c>
      <c r="E220" s="7">
        <v>3.67</v>
      </c>
      <c r="F220" s="7">
        <v>5.97</v>
      </c>
      <c r="G220" s="51" t="e">
        <f t="shared" si="43"/>
        <v>#REF!</v>
      </c>
      <c r="H220" s="51" t="e">
        <f t="shared" si="44"/>
        <v>#REF!</v>
      </c>
      <c r="I220" s="17">
        <v>3.09</v>
      </c>
      <c r="J220" s="17">
        <v>5.69</v>
      </c>
      <c r="K220" s="37">
        <v>0.388</v>
      </c>
      <c r="L220" s="17">
        <v>0.76</v>
      </c>
      <c r="M220" s="2">
        <v>2.883</v>
      </c>
      <c r="O220" s="2"/>
    </row>
    <row r="221" spans="1:15" ht="16.5" hidden="1">
      <c r="A221" s="28" t="s">
        <v>39</v>
      </c>
      <c r="B221" s="50" t="e">
        <f>+#REF!/100</f>
        <v>#REF!</v>
      </c>
      <c r="C221" s="14">
        <v>124079</v>
      </c>
      <c r="D221" s="14">
        <v>337350</v>
      </c>
      <c r="E221" s="7">
        <v>2.99</v>
      </c>
      <c r="F221" s="7">
        <v>1.17</v>
      </c>
      <c r="G221" s="51" t="e">
        <f t="shared" si="43"/>
        <v>#REF!</v>
      </c>
      <c r="H221" s="51" t="e">
        <f t="shared" si="44"/>
        <v>#REF!</v>
      </c>
      <c r="I221" s="17">
        <v>3.29</v>
      </c>
      <c r="J221" s="17">
        <v>5.61</v>
      </c>
      <c r="K221" s="37">
        <v>0.387</v>
      </c>
      <c r="L221" s="17">
        <v>0.75</v>
      </c>
      <c r="M221" s="2">
        <v>2.883</v>
      </c>
      <c r="O221" s="2"/>
    </row>
    <row r="222" spans="2:15" ht="16.5" hidden="1">
      <c r="B222" s="50" t="e">
        <f>+#REF!/100</f>
        <v>#REF!</v>
      </c>
      <c r="C222" s="14">
        <v>126342</v>
      </c>
      <c r="D222" s="14">
        <v>341370</v>
      </c>
      <c r="E222" s="7">
        <v>3.53</v>
      </c>
      <c r="F222" s="7">
        <v>8.94</v>
      </c>
      <c r="G222" s="51" t="e">
        <f t="shared" si="43"/>
        <v>#REF!</v>
      </c>
      <c r="H222" s="51" t="e">
        <f t="shared" si="44"/>
        <v>#REF!</v>
      </c>
      <c r="I222" s="17">
        <v>3.2</v>
      </c>
      <c r="J222" s="17">
        <v>5.68</v>
      </c>
      <c r="K222" s="37">
        <v>0.387</v>
      </c>
      <c r="L222" s="17">
        <v>0.73</v>
      </c>
      <c r="M222" s="2">
        <v>2.883</v>
      </c>
      <c r="O222" s="2"/>
    </row>
    <row r="223" spans="1:13" ht="16.5" hidden="1">
      <c r="A223" s="39">
        <v>3</v>
      </c>
      <c r="B223" s="50" t="e">
        <f>+#REF!/100</f>
        <v>#REF!</v>
      </c>
      <c r="C223" s="14">
        <v>125956</v>
      </c>
      <c r="D223" s="14">
        <v>342012</v>
      </c>
      <c r="E223" s="7">
        <v>3.78</v>
      </c>
      <c r="F223" s="7">
        <v>7.51</v>
      </c>
      <c r="G223" s="51" t="e">
        <f t="shared" si="43"/>
        <v>#REF!</v>
      </c>
      <c r="H223" s="51" t="e">
        <f t="shared" si="44"/>
        <v>#REF!</v>
      </c>
      <c r="I223" s="17">
        <v>3.39</v>
      </c>
      <c r="J223" s="17">
        <v>6.02</v>
      </c>
      <c r="K223" s="37">
        <v>0.387</v>
      </c>
      <c r="L223" s="17">
        <v>0.72</v>
      </c>
      <c r="M223" s="2">
        <v>2.883</v>
      </c>
    </row>
    <row r="224" spans="2:13" ht="16.5" hidden="1">
      <c r="B224" s="50" t="e">
        <f>+#REF!/100</f>
        <v>#REF!</v>
      </c>
      <c r="C224" s="14">
        <v>125567</v>
      </c>
      <c r="D224" s="14">
        <v>341946</v>
      </c>
      <c r="E224" s="7">
        <v>3.71</v>
      </c>
      <c r="F224" s="7">
        <v>7.39</v>
      </c>
      <c r="G224" s="51" t="e">
        <f t="shared" si="43"/>
        <v>#REF!</v>
      </c>
      <c r="H224" s="51" t="e">
        <f t="shared" si="44"/>
        <v>#REF!</v>
      </c>
      <c r="I224" s="17">
        <v>3.57</v>
      </c>
      <c r="J224" s="17">
        <v>5.64</v>
      </c>
      <c r="K224" s="37">
        <v>0.386</v>
      </c>
      <c r="L224" s="17">
        <v>0.71</v>
      </c>
      <c r="M224" s="2">
        <v>2.883</v>
      </c>
    </row>
    <row r="225" spans="1:13" ht="16.5" hidden="1">
      <c r="A225" s="2">
        <v>5</v>
      </c>
      <c r="B225" s="50" t="e">
        <f>+#REF!/100</f>
        <v>#REF!</v>
      </c>
      <c r="C225" s="14">
        <v>126810</v>
      </c>
      <c r="D225" s="14">
        <v>343915</v>
      </c>
      <c r="E225" s="7">
        <v>4.32</v>
      </c>
      <c r="F225" s="7">
        <v>7.22</v>
      </c>
      <c r="G225" s="51" t="e">
        <f t="shared" si="43"/>
        <v>#REF!</v>
      </c>
      <c r="H225" s="51" t="e">
        <f t="shared" si="44"/>
        <v>#REF!</v>
      </c>
      <c r="I225" s="17">
        <v>3.94</v>
      </c>
      <c r="J225" s="17">
        <v>5.22</v>
      </c>
      <c r="K225" s="37">
        <v>0.386</v>
      </c>
      <c r="L225" s="17">
        <v>0.7</v>
      </c>
      <c r="M225" s="2">
        <v>2.883</v>
      </c>
    </row>
    <row r="226" spans="2:13" ht="16.5" hidden="1">
      <c r="B226" s="50" t="e">
        <f>+#REF!/100</f>
        <v>#REF!</v>
      </c>
      <c r="C226" s="14">
        <v>127092</v>
      </c>
      <c r="D226" s="14">
        <v>344227</v>
      </c>
      <c r="E226" s="7">
        <v>4.82</v>
      </c>
      <c r="F226" s="7">
        <v>7.73</v>
      </c>
      <c r="G226" s="51" t="e">
        <f t="shared" si="43"/>
        <v>#REF!</v>
      </c>
      <c r="H226" s="51" t="e">
        <f t="shared" si="44"/>
        <v>#REF!</v>
      </c>
      <c r="I226" s="17">
        <v>4.89</v>
      </c>
      <c r="J226" s="17">
        <v>5.93</v>
      </c>
      <c r="K226" s="37">
        <v>0.386</v>
      </c>
      <c r="L226" s="17">
        <v>0.7</v>
      </c>
      <c r="M226" s="2">
        <v>2.883</v>
      </c>
    </row>
    <row r="227" spans="1:13" ht="16.5" hidden="1">
      <c r="A227" s="2">
        <v>7</v>
      </c>
      <c r="B227" s="50" t="e">
        <f>+#REF!/100</f>
        <v>#REF!</v>
      </c>
      <c r="C227" s="14">
        <v>128229</v>
      </c>
      <c r="D227" s="14">
        <v>346991</v>
      </c>
      <c r="E227" s="7">
        <v>5.42</v>
      </c>
      <c r="F227" s="7">
        <v>7.76</v>
      </c>
      <c r="G227" s="51" t="e">
        <f t="shared" si="43"/>
        <v>#REF!</v>
      </c>
      <c r="H227" s="51" t="e">
        <f t="shared" si="44"/>
        <v>#REF!</v>
      </c>
      <c r="I227" s="17">
        <v>5.38</v>
      </c>
      <c r="J227" s="17">
        <v>5.91</v>
      </c>
      <c r="K227" s="37">
        <v>0.386</v>
      </c>
      <c r="L227" s="17">
        <v>0.7</v>
      </c>
      <c r="M227" s="2">
        <v>2.882</v>
      </c>
    </row>
    <row r="228" spans="2:13" ht="16.5" hidden="1">
      <c r="B228" s="50" t="e">
        <f>+#REF!/100</f>
        <v>#REF!</v>
      </c>
      <c r="C228" s="14">
        <v>129881</v>
      </c>
      <c r="D228" s="14">
        <v>349120</v>
      </c>
      <c r="E228" s="7">
        <v>5.41</v>
      </c>
      <c r="F228" s="7">
        <v>8.02</v>
      </c>
      <c r="G228" s="51" t="e">
        <f t="shared" si="43"/>
        <v>#REF!</v>
      </c>
      <c r="H228" s="51" t="e">
        <f t="shared" si="44"/>
        <v>#REF!</v>
      </c>
      <c r="I228" s="17">
        <v>5.01</v>
      </c>
      <c r="J228" s="17">
        <v>5.75</v>
      </c>
      <c r="K228" s="37">
        <v>0.386</v>
      </c>
      <c r="L228" s="17">
        <v>0.68</v>
      </c>
      <c r="M228" s="2">
        <v>2.882</v>
      </c>
    </row>
    <row r="229" spans="1:13" ht="16.5" hidden="1">
      <c r="A229" s="39">
        <v>9</v>
      </c>
      <c r="B229" s="50" t="e">
        <f>+#REF!/100</f>
        <v>#REF!</v>
      </c>
      <c r="C229" s="14">
        <v>130366</v>
      </c>
      <c r="D229" s="14">
        <v>350206</v>
      </c>
      <c r="E229" s="7">
        <v>5.54</v>
      </c>
      <c r="F229" s="7">
        <v>8.09</v>
      </c>
      <c r="G229" s="51" t="e">
        <f t="shared" si="43"/>
        <v>#REF!</v>
      </c>
      <c r="H229" s="51" t="e">
        <f t="shared" si="44"/>
        <v>#REF!</v>
      </c>
      <c r="I229" s="17">
        <v>5.38</v>
      </c>
      <c r="J229" s="17">
        <v>5.83</v>
      </c>
      <c r="K229" s="37">
        <v>0.386</v>
      </c>
      <c r="L229" s="17">
        <v>0.67</v>
      </c>
      <c r="M229" s="2">
        <v>2.882</v>
      </c>
    </row>
    <row r="230" spans="2:13" ht="16.5" hidden="1">
      <c r="B230" s="50" t="e">
        <f>+#REF!/100</f>
        <v>#REF!</v>
      </c>
      <c r="C230" s="14">
        <v>130148</v>
      </c>
      <c r="D230" s="14">
        <v>350810</v>
      </c>
      <c r="E230" s="7">
        <v>5.99</v>
      </c>
      <c r="F230" s="7">
        <v>7.59</v>
      </c>
      <c r="G230" s="51" t="e">
        <f t="shared" si="43"/>
        <v>#REF!</v>
      </c>
      <c r="H230" s="51" t="e">
        <f t="shared" si="44"/>
        <v>#REF!</v>
      </c>
      <c r="I230" s="17">
        <v>5.88</v>
      </c>
      <c r="J230" s="17">
        <v>5.47</v>
      </c>
      <c r="K230" s="37">
        <v>0.387</v>
      </c>
      <c r="L230" s="17">
        <v>0.66</v>
      </c>
      <c r="M230" s="2">
        <v>2.882</v>
      </c>
    </row>
    <row r="231" spans="1:13" ht="16.5" hidden="1">
      <c r="A231" s="28">
        <v>11</v>
      </c>
      <c r="B231" s="50" t="e">
        <f>+#REF!/100</f>
        <v>#REF!</v>
      </c>
      <c r="C231" s="14">
        <v>130680</v>
      </c>
      <c r="D231" s="14">
        <v>352001</v>
      </c>
      <c r="E231" s="7">
        <v>6.05</v>
      </c>
      <c r="F231" s="7">
        <v>7.77</v>
      </c>
      <c r="G231" s="51" t="e">
        <f t="shared" si="43"/>
        <v>#REF!</v>
      </c>
      <c r="H231" s="51" t="e">
        <f t="shared" si="44"/>
        <v>#REF!</v>
      </c>
      <c r="I231" s="17">
        <v>5.85</v>
      </c>
      <c r="J231" s="17">
        <v>5.6</v>
      </c>
      <c r="K231" s="37">
        <v>0.386</v>
      </c>
      <c r="L231" s="17">
        <v>0.64</v>
      </c>
      <c r="M231" s="2">
        <v>2.882</v>
      </c>
    </row>
    <row r="232" spans="2:13" ht="16.5" hidden="1">
      <c r="B232" s="50" t="e">
        <f>+#REF!/100</f>
        <v>#REF!</v>
      </c>
      <c r="C232" s="14">
        <v>132741</v>
      </c>
      <c r="D232" s="14">
        <v>354055</v>
      </c>
      <c r="E232" s="7">
        <v>5.75</v>
      </c>
      <c r="F232" s="7">
        <v>7.13</v>
      </c>
      <c r="G232" s="51" t="e">
        <f t="shared" si="43"/>
        <v>#REF!</v>
      </c>
      <c r="H232" s="51" t="e">
        <f t="shared" si="44"/>
        <v>#REF!</v>
      </c>
      <c r="I232" s="17">
        <v>5.29</v>
      </c>
      <c r="J232" s="17">
        <v>4.59</v>
      </c>
      <c r="K232" s="37">
        <v>0.387</v>
      </c>
      <c r="L232" s="17">
        <v>0.64</v>
      </c>
      <c r="M232" s="2">
        <v>2.882</v>
      </c>
    </row>
    <row r="233" spans="1:13" ht="16.5" hidden="1">
      <c r="A233" s="28" t="s">
        <v>40</v>
      </c>
      <c r="B233" s="50">
        <f>'資料下載-KI-Chart'!B9</f>
        <v>31553</v>
      </c>
      <c r="C233" s="50">
        <f>'資料下載-KI-Chart'!D9</f>
        <v>136397</v>
      </c>
      <c r="D233" s="50">
        <f>'資料下載-KI-Chart'!E9</f>
        <v>357498</v>
      </c>
      <c r="E233" s="254">
        <f>'資料下載-KI-Chart'!F9</f>
        <v>5.97</v>
      </c>
      <c r="F233" s="254">
        <f>'資料下載-KI-Chart'!C9</f>
        <v>9.97</v>
      </c>
      <c r="G233" s="51">
        <f t="shared" si="43"/>
        <v>4.322790225969005</v>
      </c>
      <c r="H233" s="51">
        <f t="shared" si="44"/>
        <v>11.330079548695846</v>
      </c>
      <c r="I233" s="65">
        <f>'資料下載-KI-Chart'!G9</f>
        <v>4.92</v>
      </c>
      <c r="J233" s="65">
        <f>'資料下載-KI-Chart'!H9</f>
        <v>4.95</v>
      </c>
      <c r="K233" s="105">
        <f>'資料下載-KI-Chart'!K9</f>
        <v>0.388</v>
      </c>
      <c r="L233" s="65">
        <f>'資料下載-KI-Chart'!J9</f>
        <v>0.63</v>
      </c>
      <c r="M233" s="66">
        <f>'資料下載-KI-Chart'!I9</f>
        <v>2.883</v>
      </c>
    </row>
    <row r="234" spans="2:13" ht="16.5" hidden="1">
      <c r="B234" s="50">
        <f>'資料下載-KI-Chart'!B10</f>
        <v>32306</v>
      </c>
      <c r="C234" s="50">
        <f>'資料下載-KI-Chart'!D10</f>
        <v>137240</v>
      </c>
      <c r="D234" s="50">
        <f>'資料下載-KI-Chart'!E10</f>
        <v>360510</v>
      </c>
      <c r="E234" s="254">
        <f>'資料下載-KI-Chart'!F10</f>
        <v>5.61</v>
      </c>
      <c r="F234" s="254">
        <f>'資料下載-KI-Chart'!C10</f>
        <v>5.92</v>
      </c>
      <c r="G234" s="51">
        <f t="shared" si="43"/>
        <v>4.2481272828576735</v>
      </c>
      <c r="H234" s="51">
        <f t="shared" si="44"/>
        <v>11.159227388101282</v>
      </c>
      <c r="I234" s="65">
        <f>'資料下載-KI-Chart'!G10</f>
        <v>5.77</v>
      </c>
      <c r="J234" s="65">
        <f>'資料下載-KI-Chart'!H10</f>
        <v>4.95</v>
      </c>
      <c r="K234" s="105">
        <f>'資料下載-KI-Chart'!K10</f>
        <v>0.387</v>
      </c>
      <c r="L234" s="65">
        <f>'資料下載-KI-Chart'!J10</f>
        <v>0.63</v>
      </c>
      <c r="M234" s="66">
        <f>'資料下載-KI-Chart'!I10</f>
        <v>2.883</v>
      </c>
    </row>
    <row r="235" spans="1:13" ht="16.5" hidden="1">
      <c r="A235" s="39">
        <v>3</v>
      </c>
      <c r="B235" s="50">
        <f>'資料下載-KI-Chart'!B11</f>
        <v>31382</v>
      </c>
      <c r="C235" s="50">
        <f>'資料下載-KI-Chart'!D11</f>
        <v>137126</v>
      </c>
      <c r="D235" s="50">
        <f>'資料下載-KI-Chart'!E11</f>
        <v>362153</v>
      </c>
      <c r="E235" s="254">
        <f>'資料下載-KI-Chart'!F11</f>
        <v>5.89</v>
      </c>
      <c r="F235" s="254">
        <f>'資料下載-KI-Chart'!C11</f>
        <v>6.64</v>
      </c>
      <c r="G235" s="51">
        <f t="shared" si="43"/>
        <v>4.369574915556688</v>
      </c>
      <c r="H235" s="51">
        <f t="shared" si="44"/>
        <v>11.540150404690587</v>
      </c>
      <c r="I235" s="65">
        <f>'資料下載-KI-Chart'!G11</f>
        <v>5.83</v>
      </c>
      <c r="J235" s="65">
        <f>'資料下載-KI-Chart'!H11</f>
        <v>4.53</v>
      </c>
      <c r="K235" s="105">
        <f>'資料下載-KI-Chart'!K11</f>
        <v>0.387</v>
      </c>
      <c r="L235" s="65">
        <f>'資料下載-KI-Chart'!J11</f>
        <v>0.61</v>
      </c>
      <c r="M235" s="66">
        <f>'資料下載-KI-Chart'!I11</f>
        <v>2.883</v>
      </c>
    </row>
    <row r="236" spans="2:13" ht="16.5" hidden="1">
      <c r="B236" s="50">
        <f>'資料下載-KI-Chart'!B12</f>
        <v>31367</v>
      </c>
      <c r="C236" s="50">
        <f>'資料下載-KI-Chart'!D12</f>
        <v>136997</v>
      </c>
      <c r="D236" s="50">
        <f>'資料下載-KI-Chart'!E12</f>
        <v>363274</v>
      </c>
      <c r="E236" s="254">
        <f>'資料下載-KI-Chart'!F12</f>
        <v>6.24</v>
      </c>
      <c r="F236" s="254">
        <f>'資料下載-KI-Chart'!C12</f>
        <v>6.64</v>
      </c>
      <c r="G236" s="51">
        <f t="shared" si="43"/>
        <v>4.367551885739791</v>
      </c>
      <c r="H236" s="51">
        <f t="shared" si="44"/>
        <v>11.581407211400517</v>
      </c>
      <c r="I236" s="65">
        <f>'資料下載-KI-Chart'!G12</f>
        <v>6.09</v>
      </c>
      <c r="J236" s="65">
        <f>'資料下載-KI-Chart'!H12</f>
        <v>4.99</v>
      </c>
      <c r="K236" s="105">
        <f>'資料下載-KI-Chart'!K12</f>
        <v>0.387</v>
      </c>
      <c r="L236" s="65">
        <f>'資料下載-KI-Chart'!J12</f>
        <v>0.59</v>
      </c>
      <c r="M236" s="66">
        <f>'資料下載-KI-Chart'!I12</f>
        <v>2.883</v>
      </c>
    </row>
    <row r="237" spans="1:13" ht="16.5" hidden="1">
      <c r="A237" s="2">
        <v>5</v>
      </c>
      <c r="B237" s="50">
        <f>'資料下載-KI-Chart'!B13</f>
        <v>31305</v>
      </c>
      <c r="C237" s="50">
        <f>'資料下載-KI-Chart'!D13</f>
        <v>137138</v>
      </c>
      <c r="D237" s="50">
        <f>'資料下載-KI-Chart'!E13</f>
        <v>364250</v>
      </c>
      <c r="E237" s="254">
        <f>'資料下載-KI-Chart'!F13</f>
        <v>5.91</v>
      </c>
      <c r="F237" s="254">
        <f>'資料下載-KI-Chart'!C13</f>
        <v>6.84</v>
      </c>
      <c r="G237" s="51">
        <f aca="true" t="shared" si="45" ref="G237:G242">C237/B237</f>
        <v>4.380705957514774</v>
      </c>
      <c r="H237" s="51">
        <f aca="true" t="shared" si="46" ref="H237:H242">D237/B237</f>
        <v>11.635521482191344</v>
      </c>
      <c r="I237" s="65">
        <f>'資料下載-KI-Chart'!G13</f>
        <v>6.03</v>
      </c>
      <c r="J237" s="65">
        <f>'資料下載-KI-Chart'!H13</f>
        <v>5.2</v>
      </c>
      <c r="K237" s="105">
        <f>'資料下載-KI-Chart'!K13</f>
        <v>0.388</v>
      </c>
      <c r="L237" s="65">
        <f>'資料下載-KI-Chart'!J13</f>
        <v>0.59</v>
      </c>
      <c r="M237" s="66">
        <f>'資料下載-KI-Chart'!I13</f>
        <v>2.883</v>
      </c>
    </row>
    <row r="238" spans="2:13" ht="16.5" hidden="1">
      <c r="B238" s="50">
        <f>'資料下載-KI-Chart'!B14</f>
        <v>31193</v>
      </c>
      <c r="C238" s="50">
        <f>'資料下載-KI-Chart'!D14</f>
        <v>136572</v>
      </c>
      <c r="D238" s="50">
        <f>'資料下載-KI-Chart'!E14</f>
        <v>363987</v>
      </c>
      <c r="E238" s="254">
        <f>'資料下載-KI-Chart'!F14</f>
        <v>5.74</v>
      </c>
      <c r="F238" s="254">
        <f>'資料下載-KI-Chart'!C14</f>
        <v>6.38</v>
      </c>
      <c r="G238" s="51">
        <f t="shared" si="45"/>
        <v>4.378290000961754</v>
      </c>
      <c r="H238" s="51">
        <f t="shared" si="46"/>
        <v>11.668868015259834</v>
      </c>
      <c r="I238" s="65">
        <f>'資料下載-KI-Chart'!G14</f>
        <v>5.34</v>
      </c>
      <c r="J238" s="65">
        <f>'資料下載-KI-Chart'!H14</f>
        <v>4.95</v>
      </c>
      <c r="K238" s="105">
        <f>'資料下載-KI-Chart'!K14</f>
        <v>0.387</v>
      </c>
      <c r="L238" s="65">
        <f>'資料下載-KI-Chart'!J14</f>
        <v>0.62</v>
      </c>
      <c r="M238" s="66">
        <f>'資料下載-KI-Chart'!I14</f>
        <v>2.883</v>
      </c>
    </row>
    <row r="239" spans="1:13" ht="16.5" hidden="1">
      <c r="A239" s="2">
        <v>7</v>
      </c>
      <c r="B239" s="50">
        <f>'資料下載-KI-Chart'!B15</f>
        <v>31404</v>
      </c>
      <c r="C239" s="50">
        <f>'資料下載-KI-Chart'!D15</f>
        <v>138044</v>
      </c>
      <c r="D239" s="50">
        <f>'資料下載-KI-Chart'!E15</f>
        <v>366529</v>
      </c>
      <c r="E239" s="254">
        <f>'資料下載-KI-Chart'!F15</f>
        <v>5.63</v>
      </c>
      <c r="F239" s="254">
        <f>'資料下載-KI-Chart'!C15</f>
        <v>6.68</v>
      </c>
      <c r="G239" s="51">
        <f t="shared" si="45"/>
        <v>4.395745764870717</v>
      </c>
      <c r="H239" s="51">
        <f t="shared" si="46"/>
        <v>11.6714112851866</v>
      </c>
      <c r="I239" s="65">
        <f>'資料下載-KI-Chart'!G15</f>
        <v>5.67</v>
      </c>
      <c r="J239" s="65">
        <f>'資料下載-KI-Chart'!H15</f>
        <v>5.11</v>
      </c>
      <c r="K239" s="105">
        <f>'資料下載-KI-Chart'!K15</f>
        <v>0.387</v>
      </c>
      <c r="L239" s="65">
        <f>'資料下載-KI-Chart'!J15</f>
        <v>0.61</v>
      </c>
      <c r="M239" s="66">
        <f>'資料下載-KI-Chart'!I15</f>
        <v>2.883</v>
      </c>
    </row>
    <row r="240" spans="2:13" ht="16.5" hidden="1">
      <c r="B240" s="50">
        <f>'資料下載-KI-Chart'!B16</f>
        <v>31659</v>
      </c>
      <c r="C240" s="50">
        <f>'資料下載-KI-Chart'!D16</f>
        <v>139705</v>
      </c>
      <c r="D240" s="50">
        <f>'資料下載-KI-Chart'!E16</f>
        <v>368799</v>
      </c>
      <c r="E240" s="254">
        <f>'資料下載-KI-Chart'!F16</f>
        <v>5.64</v>
      </c>
      <c r="F240" s="254">
        <f>'資料下載-KI-Chart'!C16</f>
        <v>6.43</v>
      </c>
      <c r="G240" s="51">
        <f t="shared" si="45"/>
        <v>4.412805205470798</v>
      </c>
      <c r="H240" s="51">
        <f t="shared" si="46"/>
        <v>11.649104520041694</v>
      </c>
      <c r="I240" s="65">
        <f>'資料下載-KI-Chart'!G16</f>
        <v>5.65</v>
      </c>
      <c r="J240" s="65">
        <f>'資料下載-KI-Chart'!H16</f>
        <v>5.17</v>
      </c>
      <c r="K240" s="105">
        <f>'資料下載-KI-Chart'!K16</f>
        <v>0.386</v>
      </c>
      <c r="L240" s="65">
        <f>'資料下載-KI-Chart'!J16</f>
        <v>0.62</v>
      </c>
      <c r="M240" s="66">
        <f>'資料下載-KI-Chart'!I16</f>
        <v>2.883</v>
      </c>
    </row>
    <row r="241" spans="1:13" ht="16.5" hidden="1">
      <c r="A241" s="39">
        <v>9</v>
      </c>
      <c r="B241" s="50">
        <f>'資料下載-KI-Chart'!B17</f>
        <v>31845</v>
      </c>
      <c r="C241" s="50">
        <f>'資料下載-KI-Chart'!D17</f>
        <v>139965</v>
      </c>
      <c r="D241" s="50">
        <f>'資料下載-KI-Chart'!E17</f>
        <v>368802</v>
      </c>
      <c r="E241" s="254">
        <f>'資料下載-KI-Chart'!F17</f>
        <v>5.31</v>
      </c>
      <c r="F241" s="254">
        <f>'資料下載-KI-Chart'!C17</f>
        <v>6.59</v>
      </c>
      <c r="G241" s="51">
        <f t="shared" si="45"/>
        <v>4.395195478097032</v>
      </c>
      <c r="H241" s="51">
        <f t="shared" si="46"/>
        <v>11.581158737635421</v>
      </c>
      <c r="I241" s="65">
        <f>'資料下載-KI-Chart'!G17</f>
        <v>4.99</v>
      </c>
      <c r="J241" s="65">
        <f>'資料下載-KI-Chart'!H17</f>
        <v>4.77</v>
      </c>
      <c r="K241" s="105">
        <f>'資料下載-KI-Chart'!K17</f>
        <v>0.387</v>
      </c>
      <c r="L241" s="65">
        <f>'資料下載-KI-Chart'!J17</f>
        <v>0.64</v>
      </c>
      <c r="M241" s="66">
        <f>'資料下載-KI-Chart'!I17</f>
        <v>2.883</v>
      </c>
    </row>
    <row r="242" spans="2:13" ht="16.5" hidden="1">
      <c r="B242" s="50">
        <f>'資料下載-KI-Chart'!B18</f>
        <v>31783</v>
      </c>
      <c r="C242" s="50">
        <f>'資料下載-KI-Chart'!D18</f>
        <v>139487</v>
      </c>
      <c r="D242" s="50">
        <f>'資料下載-KI-Chart'!E18</f>
        <v>368276</v>
      </c>
      <c r="E242" s="254">
        <f>'資料下載-KI-Chart'!F18</f>
        <v>4.98</v>
      </c>
      <c r="F242" s="254">
        <f>'資料下載-KI-Chart'!C18</f>
        <v>6.93</v>
      </c>
      <c r="G242" s="51">
        <f t="shared" si="45"/>
        <v>4.388729824119812</v>
      </c>
      <c r="H242" s="51">
        <f t="shared" si="46"/>
        <v>11.587200704779285</v>
      </c>
      <c r="I242" s="65">
        <f>'資料下載-KI-Chart'!G18</f>
        <v>4.9</v>
      </c>
      <c r="J242" s="65">
        <f>'資料下載-KI-Chart'!H18</f>
        <v>4.88</v>
      </c>
      <c r="K242" s="105">
        <f>'資料下載-KI-Chart'!K18</f>
        <v>0.387</v>
      </c>
      <c r="L242" s="65">
        <f>'資料下載-KI-Chart'!J18</f>
        <v>0.6</v>
      </c>
      <c r="M242" s="66">
        <f>'資料下載-KI-Chart'!I18</f>
        <v>2.883</v>
      </c>
    </row>
    <row r="243" spans="1:13" ht="16.5" hidden="1">
      <c r="A243" s="28">
        <v>11</v>
      </c>
      <c r="B243" s="50">
        <f>'資料下載-KI-Chart'!B19</f>
        <v>31856</v>
      </c>
      <c r="C243" s="50">
        <f>'資料下載-KI-Chart'!D19</f>
        <v>139765</v>
      </c>
      <c r="D243" s="50">
        <f>'資料下載-KI-Chart'!E19</f>
        <v>370367</v>
      </c>
      <c r="E243" s="254">
        <f>'資料下載-KI-Chart'!F19</f>
        <v>5.22</v>
      </c>
      <c r="F243" s="254">
        <f>'資料下載-KI-Chart'!C19</f>
        <v>6.86</v>
      </c>
      <c r="G243" s="51">
        <f aca="true" t="shared" si="47" ref="G243:G261">C243/B243</f>
        <v>4.387399547965846</v>
      </c>
      <c r="H243" s="51">
        <f aca="true" t="shared" si="48" ref="H243:H261">D243/B243</f>
        <v>11.626287041687593</v>
      </c>
      <c r="I243" s="65">
        <f>'資料下載-KI-Chart'!G19</f>
        <v>5.28</v>
      </c>
      <c r="J243" s="65">
        <f>'資料下載-KI-Chart'!H19</f>
        <v>4.78</v>
      </c>
      <c r="K243" s="105">
        <f>'資料下載-KI-Chart'!K19</f>
        <v>0.387</v>
      </c>
      <c r="L243" s="65">
        <f>'資料下載-KI-Chart'!J19</f>
        <v>0.63</v>
      </c>
      <c r="M243" s="66">
        <f>'資料下載-KI-Chart'!I19</f>
        <v>2.883</v>
      </c>
    </row>
    <row r="244" spans="2:13" ht="16.5" hidden="1">
      <c r="B244" s="50">
        <f>'資料下載-KI-Chart'!B20</f>
        <v>32196</v>
      </c>
      <c r="C244" s="50">
        <f>'資料下載-KI-Chart'!D20</f>
        <v>141894</v>
      </c>
      <c r="D244" s="50">
        <f>'資料下載-KI-Chart'!E20</f>
        <v>374757</v>
      </c>
      <c r="E244" s="254">
        <f>'資料下載-KI-Chart'!F20</f>
        <v>5.85</v>
      </c>
      <c r="F244" s="254">
        <f>'資料下載-KI-Chart'!C20</f>
        <v>6.73</v>
      </c>
      <c r="G244" s="51">
        <f t="shared" si="47"/>
        <v>4.407193440178904</v>
      </c>
      <c r="H244" s="51">
        <f t="shared" si="48"/>
        <v>11.639862094670145</v>
      </c>
      <c r="I244" s="65">
        <f>'資料下載-KI-Chart'!G20</f>
        <v>5.91</v>
      </c>
      <c r="J244" s="65">
        <f>'資料下載-KI-Chart'!H20</f>
        <v>5.2</v>
      </c>
      <c r="K244" s="105">
        <f>'資料下載-KI-Chart'!K20</f>
        <v>0.387</v>
      </c>
      <c r="L244" s="65">
        <f>'資料下載-KI-Chart'!J20</f>
        <v>0.68</v>
      </c>
      <c r="M244" s="66">
        <f>'資料下載-KI-Chart'!I20</f>
        <v>2.883</v>
      </c>
    </row>
    <row r="245" spans="1:13" ht="16.5" hidden="1">
      <c r="A245" s="28" t="s">
        <v>350</v>
      </c>
      <c r="B245" s="50">
        <f>'資料下載-KI-Chart'!B21</f>
        <v>32570</v>
      </c>
      <c r="C245" s="50">
        <f>'資料下載-KI-Chart'!D21</f>
        <v>143263</v>
      </c>
      <c r="D245" s="50">
        <f>'資料下載-KI-Chart'!E21</f>
        <v>378461</v>
      </c>
      <c r="E245" s="254">
        <f>'資料下載-KI-Chart'!F21</f>
        <v>5.86</v>
      </c>
      <c r="F245" s="254">
        <f>'資料下載-KI-Chart'!C21</f>
        <v>3.23</v>
      </c>
      <c r="G245" s="51">
        <f t="shared" si="47"/>
        <v>4.398618360454406</v>
      </c>
      <c r="H245" s="51">
        <f t="shared" si="48"/>
        <v>11.619926312557569</v>
      </c>
      <c r="I245" s="65">
        <f>'資料下載-KI-Chart'!G21</f>
        <v>6.34</v>
      </c>
      <c r="J245" s="65">
        <f>'資料下載-KI-Chart'!H21</f>
        <v>4.59</v>
      </c>
      <c r="K245" s="105">
        <f>'資料下載-KI-Chart'!K21</f>
        <v>0.387</v>
      </c>
      <c r="L245" s="65">
        <f>'資料下載-KI-Chart'!J21</f>
        <v>0.64</v>
      </c>
      <c r="M245" s="66">
        <f>'資料下載-KI-Chart'!I21</f>
        <v>2.883</v>
      </c>
    </row>
    <row r="246" spans="1:13" ht="16.5" hidden="1">
      <c r="A246" s="2">
        <v>2</v>
      </c>
      <c r="B246" s="50">
        <f>'資料下載-KI-Chart'!B22</f>
        <v>34271</v>
      </c>
      <c r="C246" s="50">
        <f>'資料下載-KI-Chart'!D22</f>
        <v>145643</v>
      </c>
      <c r="D246" s="50">
        <f>'資料下載-KI-Chart'!E22</f>
        <v>383991</v>
      </c>
      <c r="E246" s="254">
        <f>'資料下載-KI-Chart'!F22</f>
        <v>6.51</v>
      </c>
      <c r="F246" s="254">
        <f>'資料下載-KI-Chart'!C22</f>
        <v>6.04</v>
      </c>
      <c r="G246" s="51">
        <f t="shared" si="47"/>
        <v>4.249744682092731</v>
      </c>
      <c r="H246" s="51">
        <f t="shared" si="48"/>
        <v>11.20454611770885</v>
      </c>
      <c r="I246" s="65">
        <f>'資料下載-KI-Chart'!G22</f>
        <v>6.3</v>
      </c>
      <c r="J246" s="65">
        <f>'資料下載-KI-Chart'!H22</f>
        <v>5.26</v>
      </c>
      <c r="K246" s="105">
        <f>'資料下載-KI-Chart'!K22</f>
        <v>0.388</v>
      </c>
      <c r="L246" s="65">
        <f>'資料下載-KI-Chart'!J22</f>
        <v>0.64</v>
      </c>
      <c r="M246" s="66">
        <f>'資料下載-KI-Chart'!I22</f>
        <v>2.883</v>
      </c>
    </row>
    <row r="247" spans="1:13" ht="16.5" hidden="1">
      <c r="A247" s="39">
        <v>3</v>
      </c>
      <c r="B247" s="50">
        <f>'資料下載-KI-Chart'!B23</f>
        <v>33744</v>
      </c>
      <c r="C247" s="50">
        <f>'資料下載-KI-Chart'!D23</f>
        <v>145171</v>
      </c>
      <c r="D247" s="50">
        <f>'資料下載-KI-Chart'!E23</f>
        <v>385930</v>
      </c>
      <c r="E247" s="254">
        <f>'資料下載-KI-Chart'!F23</f>
        <v>6.57</v>
      </c>
      <c r="F247" s="254">
        <f>'資料下載-KI-Chart'!C23</f>
        <v>7.44</v>
      </c>
      <c r="G247" s="51">
        <f t="shared" si="47"/>
        <v>4.302127785680417</v>
      </c>
      <c r="H247" s="51">
        <f t="shared" si="48"/>
        <v>11.436996206733049</v>
      </c>
      <c r="I247" s="65">
        <f>'資料下載-KI-Chart'!G23</f>
        <v>6.15</v>
      </c>
      <c r="J247" s="65">
        <f>'資料下載-KI-Chart'!H23</f>
        <v>5.14</v>
      </c>
      <c r="K247" s="105">
        <f>'資料下載-KI-Chart'!K23</f>
        <v>0.387</v>
      </c>
      <c r="L247" s="65">
        <f>'資料下載-KI-Chart'!J23</f>
        <v>0.63</v>
      </c>
      <c r="M247" s="66">
        <f>'資料下載-KI-Chart'!I23</f>
        <v>2.883</v>
      </c>
    </row>
    <row r="248" spans="1:13" ht="16.5" hidden="1">
      <c r="A248" s="39">
        <v>4</v>
      </c>
      <c r="B248" s="50">
        <f>'資料下載-KI-Chart'!B24</f>
        <v>33464</v>
      </c>
      <c r="C248" s="50">
        <f>'資料下載-KI-Chart'!D24</f>
        <v>145014</v>
      </c>
      <c r="D248" s="50">
        <f>'資料下載-KI-Chart'!E24</f>
        <v>386981</v>
      </c>
      <c r="E248" s="254">
        <f>'資料下載-KI-Chart'!F24</f>
        <v>6.53</v>
      </c>
      <c r="F248" s="254">
        <f>'資料下載-KI-Chart'!C24</f>
        <v>6.62</v>
      </c>
      <c r="G248" s="51">
        <f t="shared" si="47"/>
        <v>4.333432942863973</v>
      </c>
      <c r="H248" s="51">
        <f t="shared" si="48"/>
        <v>11.56409873296677</v>
      </c>
      <c r="I248" s="65">
        <f>'資料下載-KI-Chart'!G24</f>
        <v>6.45</v>
      </c>
      <c r="J248" s="65">
        <f>'資料下載-KI-Chart'!H24</f>
        <v>4.72</v>
      </c>
      <c r="K248" s="105">
        <f>'資料下載-KI-Chart'!K24</f>
        <v>0.387</v>
      </c>
      <c r="L248" s="65">
        <f>'資料下載-KI-Chart'!J24</f>
        <v>0.65</v>
      </c>
      <c r="M248" s="66">
        <f>'資料下載-KI-Chart'!I24</f>
        <v>2.883</v>
      </c>
    </row>
    <row r="249" spans="1:13" ht="16.5" hidden="1">
      <c r="A249" s="2">
        <v>5</v>
      </c>
      <c r="B249" s="50">
        <f>'資料下載-KI-Chart'!B25</f>
        <v>33306</v>
      </c>
      <c r="C249" s="50">
        <f>'資料下載-KI-Chart'!D25</f>
        <v>145612</v>
      </c>
      <c r="D249" s="50">
        <f>'資料下載-KI-Chart'!E25</f>
        <v>389065</v>
      </c>
      <c r="E249" s="254">
        <f>'資料下載-KI-Chart'!F25</f>
        <v>6.81</v>
      </c>
      <c r="F249" s="254">
        <f>'資料下載-KI-Chart'!C25</f>
        <v>6.35</v>
      </c>
      <c r="G249" s="51">
        <f t="shared" si="47"/>
        <v>4.371944994895815</v>
      </c>
      <c r="H249" s="51">
        <f t="shared" si="48"/>
        <v>11.681528853660001</v>
      </c>
      <c r="I249" s="65">
        <f>'資料下載-KI-Chart'!G25</f>
        <v>6.62</v>
      </c>
      <c r="J249" s="65">
        <f>'資料下載-KI-Chart'!H25</f>
        <v>4.59</v>
      </c>
      <c r="K249" s="105">
        <f>'資料下載-KI-Chart'!K25</f>
        <v>0.387</v>
      </c>
      <c r="L249" s="65">
        <f>'資料下載-KI-Chart'!J25</f>
        <v>0.64</v>
      </c>
      <c r="M249" s="66">
        <f>'資料下載-KI-Chart'!I25</f>
        <v>2.883</v>
      </c>
    </row>
    <row r="250" spans="1:13" ht="16.5" hidden="1">
      <c r="A250" s="2">
        <v>6</v>
      </c>
      <c r="B250" s="50">
        <f>'資料下載-KI-Chart'!B26</f>
        <v>32962</v>
      </c>
      <c r="C250" s="50">
        <f>'資料下載-KI-Chart'!D26</f>
        <v>144885</v>
      </c>
      <c r="D250" s="50">
        <f>'資料下載-KI-Chart'!E26</f>
        <v>387740</v>
      </c>
      <c r="E250" s="254">
        <f>'資料下載-KI-Chart'!F26</f>
        <v>6.53</v>
      </c>
      <c r="F250" s="254">
        <f>'資料下載-KI-Chart'!C26</f>
        <v>5.64</v>
      </c>
      <c r="G250" s="51">
        <f t="shared" si="47"/>
        <v>4.395516048783447</v>
      </c>
      <c r="H250" s="51">
        <f t="shared" si="48"/>
        <v>11.763242521691645</v>
      </c>
      <c r="I250" s="65">
        <f>'資料下載-KI-Chart'!G26</f>
        <v>6.1</v>
      </c>
      <c r="J250" s="65">
        <f>'資料下載-KI-Chart'!H26</f>
        <v>4.23</v>
      </c>
      <c r="K250" s="105">
        <f>'資料下載-KI-Chart'!K26</f>
        <v>0.387</v>
      </c>
      <c r="L250" s="65">
        <f>'資料下載-KI-Chart'!J26</f>
        <v>0.61</v>
      </c>
      <c r="M250" s="66">
        <f>'資料下載-KI-Chart'!I26</f>
        <v>2.883</v>
      </c>
    </row>
    <row r="251" spans="1:13" ht="16.5" hidden="1">
      <c r="A251" s="2">
        <v>7</v>
      </c>
      <c r="B251" s="50">
        <f>'資料下載-KI-Chart'!B27</f>
        <v>33042</v>
      </c>
      <c r="C251" s="50">
        <f>'資料下載-KI-Chart'!D27</f>
        <v>145863</v>
      </c>
      <c r="D251" s="50">
        <f>'資料下載-KI-Chart'!E27</f>
        <v>388749</v>
      </c>
      <c r="E251" s="254">
        <f>'資料下載-KI-Chart'!F27</f>
        <v>6.06</v>
      </c>
      <c r="F251" s="254">
        <f>'資料下載-KI-Chart'!C27</f>
        <v>5.19</v>
      </c>
      <c r="G251" s="51">
        <f t="shared" si="47"/>
        <v>4.414472489558744</v>
      </c>
      <c r="H251" s="51">
        <f t="shared" si="48"/>
        <v>11.765298710731797</v>
      </c>
      <c r="I251" s="65">
        <f>'資料下載-KI-Chart'!G27</f>
        <v>5.54</v>
      </c>
      <c r="J251" s="65">
        <f>'資料下載-KI-Chart'!H27</f>
        <v>4.01</v>
      </c>
      <c r="K251" s="105">
        <f>'資料下載-KI-Chart'!K27</f>
        <v>0.387</v>
      </c>
      <c r="L251" s="65">
        <f>'資料下載-KI-Chart'!J27</f>
        <v>0.62</v>
      </c>
      <c r="M251" s="66">
        <f>'資料下載-KI-Chart'!I27</f>
        <v>2.883</v>
      </c>
    </row>
    <row r="252" spans="1:13" ht="16.5" hidden="1">
      <c r="A252" s="2">
        <v>8</v>
      </c>
      <c r="B252" s="50">
        <f>'資料下載-KI-Chart'!B28</f>
        <v>33454</v>
      </c>
      <c r="C252" s="50">
        <f>'資料下載-KI-Chart'!D28</f>
        <v>147896</v>
      </c>
      <c r="D252" s="50">
        <f>'資料下載-KI-Chart'!E28</f>
        <v>390980</v>
      </c>
      <c r="E252" s="254">
        <f>'資料下載-KI-Chart'!F28</f>
        <v>6.01</v>
      </c>
      <c r="F252" s="254">
        <f>'資料下載-KI-Chart'!C28</f>
        <v>5.64</v>
      </c>
      <c r="G252" s="51">
        <f t="shared" si="47"/>
        <v>4.420876427333054</v>
      </c>
      <c r="H252" s="51">
        <f t="shared" si="48"/>
        <v>11.687092724337896</v>
      </c>
      <c r="I252" s="65">
        <f>'資料下載-KI-Chart'!G28</f>
        <v>5.9</v>
      </c>
      <c r="J252" s="65">
        <f>'資料下載-KI-Chart'!H28</f>
        <v>4.42</v>
      </c>
      <c r="K252" s="105">
        <f>'資料下載-KI-Chart'!K28</f>
        <v>0.367</v>
      </c>
      <c r="L252" s="65">
        <f>'資料下載-KI-Chart'!J28</f>
        <v>0.58</v>
      </c>
      <c r="M252" s="66">
        <f>'資料下載-KI-Chart'!I28</f>
        <v>2.883</v>
      </c>
    </row>
    <row r="253" spans="1:13" ht="16.5" hidden="1">
      <c r="A253" s="2">
        <v>9</v>
      </c>
      <c r="B253" s="50">
        <f>'資料下載-KI-Chart'!B29</f>
        <v>33679</v>
      </c>
      <c r="C253" s="50">
        <f>'資料下載-KI-Chart'!D29</f>
        <v>149233</v>
      </c>
      <c r="D253" s="50">
        <f>'資料下載-KI-Chart'!E29</f>
        <v>392764</v>
      </c>
      <c r="E253" s="254">
        <f>'資料下載-KI-Chart'!F29</f>
        <v>6.5</v>
      </c>
      <c r="F253" s="254">
        <f>'資料下載-KI-Chart'!C29</f>
        <v>5.74</v>
      </c>
      <c r="G253" s="51">
        <f t="shared" si="47"/>
        <v>4.431040114017637</v>
      </c>
      <c r="H253" s="51">
        <f t="shared" si="48"/>
        <v>11.661985213337688</v>
      </c>
      <c r="I253" s="65">
        <f>'資料下載-KI-Chart'!G29</f>
        <v>6.57</v>
      </c>
      <c r="J253" s="65">
        <f>'資料下載-KI-Chart'!H29</f>
        <v>5.03</v>
      </c>
      <c r="K253" s="105">
        <f>'資料下載-KI-Chart'!K29</f>
        <v>0.32</v>
      </c>
      <c r="L253" s="65">
        <f>'資料下載-KI-Chart'!J29</f>
        <v>0.53</v>
      </c>
      <c r="M253" s="66">
        <f>'資料下載-KI-Chart'!I29</f>
        <v>2.883</v>
      </c>
    </row>
    <row r="254" spans="1:13" ht="16.5" hidden="1">
      <c r="A254" s="2">
        <v>10</v>
      </c>
      <c r="B254" s="50">
        <f>'資料下載-KI-Chart'!B30</f>
        <v>33630</v>
      </c>
      <c r="C254" s="50">
        <f>'資料下載-KI-Chart'!D30</f>
        <v>148906</v>
      </c>
      <c r="D254" s="50">
        <f>'資料下載-KI-Chart'!E30</f>
        <v>392518</v>
      </c>
      <c r="E254" s="254">
        <f>'資料下載-KI-Chart'!F30</f>
        <v>6.58</v>
      </c>
      <c r="F254" s="254">
        <f>'資料下載-KI-Chart'!C30</f>
        <v>5.79</v>
      </c>
      <c r="G254" s="51">
        <f t="shared" si="47"/>
        <v>4.427772821885221</v>
      </c>
      <c r="H254" s="51">
        <f t="shared" si="48"/>
        <v>11.671662206363367</v>
      </c>
      <c r="I254" s="65">
        <f>'資料下載-KI-Chart'!G30</f>
        <v>6.72</v>
      </c>
      <c r="J254" s="65">
        <f>'資料下載-KI-Chart'!H30</f>
        <v>4.84</v>
      </c>
      <c r="K254" s="105">
        <f>'資料下載-KI-Chart'!K30</f>
        <v>0.301</v>
      </c>
      <c r="L254" s="65">
        <f>'資料下載-KI-Chart'!J30</f>
        <v>0.49</v>
      </c>
      <c r="M254" s="66">
        <f>'資料下載-KI-Chart'!I30</f>
        <v>2.857</v>
      </c>
    </row>
    <row r="255" spans="1:13" ht="16.5" hidden="1">
      <c r="A255" s="28">
        <v>11</v>
      </c>
      <c r="B255" s="50">
        <f>'資料下載-KI-Chart'!B31</f>
        <v>33688</v>
      </c>
      <c r="C255" s="50">
        <f>'資料下載-KI-Chart'!D31</f>
        <v>149174</v>
      </c>
      <c r="D255" s="50">
        <f>'資料下載-KI-Chart'!E31</f>
        <v>394048</v>
      </c>
      <c r="E255" s="254">
        <f>'資料下載-KI-Chart'!F31</f>
        <v>6.39</v>
      </c>
      <c r="F255" s="254">
        <f>'資料下載-KI-Chart'!C31</f>
        <v>5.73</v>
      </c>
      <c r="G255" s="51">
        <f t="shared" si="47"/>
        <v>4.428104963191641</v>
      </c>
      <c r="H255" s="51">
        <f t="shared" si="48"/>
        <v>11.696984089289955</v>
      </c>
      <c r="I255" s="65">
        <f>'資料下載-KI-Chart'!G31</f>
        <v>6.04</v>
      </c>
      <c r="J255" s="65">
        <f>'資料下載-KI-Chart'!H31</f>
        <v>4.56</v>
      </c>
      <c r="K255" s="105">
        <f>'資料下載-KI-Chart'!K31</f>
        <v>0.301</v>
      </c>
      <c r="L255" s="65">
        <f>'資料下載-KI-Chart'!J31</f>
        <v>0.45</v>
      </c>
      <c r="M255" s="66">
        <f>'資料下載-KI-Chart'!I31</f>
        <v>2.829</v>
      </c>
    </row>
    <row r="256" spans="1:13" ht="16.5" hidden="1">
      <c r="A256" s="28">
        <v>12</v>
      </c>
      <c r="B256" s="50">
        <f>'資料下載-KI-Chart'!B32</f>
        <v>34045</v>
      </c>
      <c r="C256" s="50">
        <f>'資料下載-KI-Chart'!D32</f>
        <v>150937</v>
      </c>
      <c r="D256" s="50">
        <f>'資料下載-KI-Chart'!E32</f>
        <v>396061</v>
      </c>
      <c r="E256" s="254">
        <f>'資料下載-KI-Chart'!F32</f>
        <v>5.68</v>
      </c>
      <c r="F256" s="254">
        <f>'資料下載-KI-Chart'!C32</f>
        <v>5.72</v>
      </c>
      <c r="G256" s="51">
        <f t="shared" si="47"/>
        <v>4.433455720370098</v>
      </c>
      <c r="H256" s="51">
        <f t="shared" si="48"/>
        <v>11.6334557203701</v>
      </c>
      <c r="I256" s="65">
        <f>'資料下載-KI-Chart'!G32</f>
        <v>5.98</v>
      </c>
      <c r="J256" s="65">
        <f>'資料下載-KI-Chart'!H32</f>
        <v>4.61</v>
      </c>
      <c r="K256" s="105">
        <f>'資料下載-KI-Chart'!K32</f>
        <v>0.275</v>
      </c>
      <c r="L256" s="65">
        <f>'資料下載-KI-Chart'!J32</f>
        <v>0.43</v>
      </c>
      <c r="M256" s="66">
        <f>'資料下載-KI-Chart'!I32</f>
        <v>2.829</v>
      </c>
    </row>
    <row r="257" spans="1:13" ht="16.5" hidden="1">
      <c r="A257" s="28" t="s">
        <v>359</v>
      </c>
      <c r="B257" s="50">
        <f>'資料下載-KI-Chart'!B33</f>
        <v>34733</v>
      </c>
      <c r="C257" s="50">
        <f>'資料下載-KI-Chart'!D33</f>
        <v>153176</v>
      </c>
      <c r="D257" s="50">
        <f>'資料下載-KI-Chart'!E33</f>
        <v>399752</v>
      </c>
      <c r="E257" s="254">
        <f>'資料下載-KI-Chart'!F33</f>
        <v>5.63</v>
      </c>
      <c r="F257" s="254">
        <f>'資料下載-KI-Chart'!C33</f>
        <v>6.6</v>
      </c>
      <c r="G257" s="51">
        <f t="shared" si="47"/>
        <v>4.410099904989491</v>
      </c>
      <c r="H257" s="51">
        <f t="shared" si="48"/>
        <v>11.509285117899404</v>
      </c>
      <c r="I257" s="65">
        <f>'資料下載-KI-Chart'!G33</f>
        <v>5.7</v>
      </c>
      <c r="J257" s="65">
        <f>'資料下載-KI-Chart'!H33</f>
        <v>4.43</v>
      </c>
      <c r="K257" s="105">
        <f>'資料下載-KI-Chart'!K33</f>
        <v>0.233</v>
      </c>
      <c r="L257" s="65">
        <f>'資料下載-KI-Chart'!J33</f>
        <v>0.4</v>
      </c>
      <c r="M257" s="66">
        <f>'資料下載-KI-Chart'!I33</f>
        <v>2.802</v>
      </c>
    </row>
    <row r="258" spans="1:13" ht="16.5" hidden="1">
      <c r="A258" s="28">
        <v>2</v>
      </c>
      <c r="B258" s="50">
        <f>'資料下載-KI-Chart'!B34</f>
        <v>36582</v>
      </c>
      <c r="C258" s="50">
        <f>'資料下載-KI-Chart'!D34</f>
        <v>154540</v>
      </c>
      <c r="D258" s="50">
        <f>'資料下載-KI-Chart'!E34</f>
        <v>403859</v>
      </c>
      <c r="E258" s="254">
        <f>'資料下載-KI-Chart'!F34</f>
        <v>5.17</v>
      </c>
      <c r="F258" s="254">
        <f>'資料下載-KI-Chart'!C34</f>
        <v>6.69</v>
      </c>
      <c r="G258" s="51">
        <f t="shared" si="47"/>
        <v>4.224481985676015</v>
      </c>
      <c r="H258" s="51">
        <f t="shared" si="48"/>
        <v>11.039828330873107</v>
      </c>
      <c r="I258" s="65">
        <f>'資料下載-KI-Chart'!G34</f>
        <v>5.07</v>
      </c>
      <c r="J258" s="65">
        <f>'資料下載-KI-Chart'!H34</f>
        <v>4.13</v>
      </c>
      <c r="K258" s="105">
        <f>'資料下載-KI-Chart'!K34</f>
        <v>0.202</v>
      </c>
      <c r="L258" s="65">
        <f>'資料下載-KI-Chart'!J34</f>
        <v>0.41</v>
      </c>
      <c r="M258" s="66">
        <f>'資料下載-KI-Chart'!I34</f>
        <v>2.76</v>
      </c>
    </row>
    <row r="259" spans="1:13" ht="16.5" hidden="1">
      <c r="A259" s="39">
        <v>3</v>
      </c>
      <c r="B259" s="50">
        <f>'資料下載-KI-Chart'!B35</f>
        <v>35303</v>
      </c>
      <c r="C259" s="50">
        <f>'資料下載-KI-Chart'!D35</f>
        <v>154112</v>
      </c>
      <c r="D259" s="50">
        <f>'資料下載-KI-Chart'!E35</f>
        <v>404498</v>
      </c>
      <c r="E259" s="254">
        <f>'資料下載-KI-Chart'!F35</f>
        <v>4.81</v>
      </c>
      <c r="F259" s="254">
        <f>'資料下載-KI-Chart'!C35</f>
        <v>4.61</v>
      </c>
      <c r="G259" s="51">
        <f t="shared" si="47"/>
        <v>4.365408038976858</v>
      </c>
      <c r="H259" s="51">
        <f t="shared" si="48"/>
        <v>11.457893096903947</v>
      </c>
      <c r="I259" s="65">
        <f>'資料下載-KI-Chart'!G35</f>
        <v>4.85</v>
      </c>
      <c r="J259" s="65">
        <f>'資料下載-KI-Chart'!H35</f>
        <v>4.23</v>
      </c>
      <c r="K259" s="105">
        <f>'資料下載-KI-Chart'!K35</f>
        <v>0.201</v>
      </c>
      <c r="L259" s="65">
        <f>'資料下載-KI-Chart'!J35</f>
        <v>0.39</v>
      </c>
      <c r="M259" s="66">
        <f>'資料下載-KI-Chart'!I35</f>
        <v>2.76</v>
      </c>
    </row>
    <row r="260" spans="1:13" ht="16.5" hidden="1">
      <c r="A260" s="39">
        <v>4</v>
      </c>
      <c r="B260" s="50">
        <f>'資料下載-KI-Chart'!B36</f>
        <v>35107</v>
      </c>
      <c r="C260" s="50">
        <f>'資料下載-KI-Chart'!D36</f>
        <v>154152</v>
      </c>
      <c r="D260" s="50">
        <f>'資料下載-KI-Chart'!E36</f>
        <v>404971</v>
      </c>
      <c r="E260" s="254">
        <f>'資料下載-KI-Chart'!F36</f>
        <v>4.65</v>
      </c>
      <c r="F260" s="254">
        <f>'資料下載-KI-Chart'!C36</f>
        <v>4.9</v>
      </c>
      <c r="G260" s="51">
        <f t="shared" si="47"/>
        <v>4.390919189905147</v>
      </c>
      <c r="H260" s="51">
        <f t="shared" si="48"/>
        <v>11.535334833508987</v>
      </c>
      <c r="I260" s="65">
        <f>'資料下載-KI-Chart'!G36</f>
        <v>4.72</v>
      </c>
      <c r="J260" s="65">
        <f>'資料下載-KI-Chart'!H36</f>
        <v>3.7</v>
      </c>
      <c r="K260" s="105">
        <f>'資料下載-KI-Chart'!K36</f>
        <v>0.201</v>
      </c>
      <c r="L260" s="65">
        <f>'資料下載-KI-Chart'!J36</f>
        <v>0.36</v>
      </c>
      <c r="M260" s="66">
        <f>'資料下載-KI-Chart'!I36</f>
        <v>2.714</v>
      </c>
    </row>
    <row r="261" spans="1:13" ht="16.5" hidden="1">
      <c r="A261" s="2">
        <v>5</v>
      </c>
      <c r="B261" s="50">
        <f>'資料下載-KI-Chart'!B37</f>
        <v>35125</v>
      </c>
      <c r="C261" s="50">
        <f>'資料下載-KI-Chart'!D37</f>
        <v>154790</v>
      </c>
      <c r="D261" s="50">
        <f>'資料下載-KI-Chart'!E37</f>
        <v>405184</v>
      </c>
      <c r="E261" s="254">
        <f>'資料下載-KI-Chart'!F37</f>
        <v>4.14</v>
      </c>
      <c r="F261" s="254">
        <f>'資料下載-KI-Chart'!C37</f>
        <v>5.43</v>
      </c>
      <c r="G261" s="51">
        <f t="shared" si="47"/>
        <v>4.406832740213523</v>
      </c>
      <c r="H261" s="51">
        <f t="shared" si="48"/>
        <v>11.535487544483987</v>
      </c>
      <c r="I261" s="65">
        <f>'資料下載-KI-Chart'!G37</f>
        <v>4.09</v>
      </c>
      <c r="J261" s="65">
        <f>'資料下載-KI-Chart'!H37</f>
        <v>4.02</v>
      </c>
      <c r="K261" s="105">
        <f>'資料下載-KI-Chart'!K37</f>
        <v>0.201</v>
      </c>
      <c r="L261" s="65">
        <f>'資料下載-KI-Chart'!J37</f>
        <v>0.38</v>
      </c>
      <c r="M261" s="66">
        <f>'資料下載-KI-Chart'!I37</f>
        <v>2.686</v>
      </c>
    </row>
    <row r="262" spans="1:13" ht="16.5" hidden="1">
      <c r="A262" s="2">
        <v>6</v>
      </c>
      <c r="B262" s="50">
        <f>'資料下載-KI-Chart'!B38</f>
        <v>35120</v>
      </c>
      <c r="C262" s="50">
        <f>'資料下載-KI-Chart'!D38</f>
        <v>153917</v>
      </c>
      <c r="D262" s="50">
        <f>'資料下載-KI-Chart'!E38</f>
        <v>404865</v>
      </c>
      <c r="E262" s="254">
        <f>'資料下載-KI-Chart'!F38</f>
        <v>4.42</v>
      </c>
      <c r="F262" s="254">
        <f>'資料下載-KI-Chart'!C38</f>
        <v>6.5</v>
      </c>
      <c r="G262" s="51">
        <f aca="true" t="shared" si="49" ref="G262:G309">C262/B262</f>
        <v>4.382602505694761</v>
      </c>
      <c r="H262" s="51">
        <f aca="true" t="shared" si="50" ref="H262:H309">D262/B262</f>
        <v>11.528046697038725</v>
      </c>
      <c r="I262" s="65">
        <f>'資料下載-KI-Chart'!G38</f>
        <v>4.81</v>
      </c>
      <c r="J262" s="65">
        <f>'資料下載-KI-Chart'!H38</f>
        <v>4.65</v>
      </c>
      <c r="K262" s="105">
        <f>'資料下載-KI-Chart'!K38</f>
        <v>0.201</v>
      </c>
      <c r="L262" s="65">
        <f>'資料下載-KI-Chart'!J38</f>
        <v>0.4</v>
      </c>
      <c r="M262" s="66">
        <f>'資料下載-KI-Chart'!I38</f>
        <v>2.686</v>
      </c>
    </row>
    <row r="263" spans="1:13" ht="16.5" hidden="1">
      <c r="A263" s="2">
        <v>7</v>
      </c>
      <c r="B263" s="50">
        <f>'資料下載-KI-Chart'!B39</f>
        <v>35195</v>
      </c>
      <c r="C263" s="50">
        <f>'資料下載-KI-Chart'!D39</f>
        <v>154966</v>
      </c>
      <c r="D263" s="50">
        <f>'資料下載-KI-Chart'!E39</f>
        <v>407037</v>
      </c>
      <c r="E263" s="254">
        <f>'資料下載-KI-Chart'!F39</f>
        <v>4.7</v>
      </c>
      <c r="F263" s="254">
        <f>'資料下載-KI-Chart'!C39</f>
        <v>6.46</v>
      </c>
      <c r="G263" s="51">
        <f t="shared" si="49"/>
        <v>4.403068617701378</v>
      </c>
      <c r="H263" s="51">
        <f t="shared" si="50"/>
        <v>11.56519391959085</v>
      </c>
      <c r="I263" s="65">
        <f>'資料下載-KI-Chart'!G39</f>
        <v>4.86</v>
      </c>
      <c r="J263" s="65">
        <f>'資料下載-KI-Chart'!H39</f>
        <v>4.17</v>
      </c>
      <c r="K263" s="105">
        <f>'資料下載-KI-Chart'!K39</f>
        <v>0.178</v>
      </c>
      <c r="L263" s="65">
        <f>'資料下載-KI-Chart'!J39</f>
        <v>0.35</v>
      </c>
      <c r="M263" s="66">
        <f>'資料下載-KI-Chart'!I39</f>
        <v>2.681</v>
      </c>
    </row>
    <row r="264" spans="1:13" ht="16.5" hidden="1">
      <c r="A264" s="2">
        <v>8</v>
      </c>
      <c r="B264" s="50">
        <f>'資料下載-KI-Chart'!B40</f>
        <v>35426</v>
      </c>
      <c r="C264" s="50">
        <f>'資料下載-KI-Chart'!D40</f>
        <v>157479</v>
      </c>
      <c r="D264" s="50">
        <f>'資料下載-KI-Chart'!E40</f>
        <v>408628</v>
      </c>
      <c r="E264" s="254">
        <f>'資料下載-KI-Chart'!F40</f>
        <v>4.51</v>
      </c>
      <c r="F264" s="254">
        <f>'資料下載-KI-Chart'!C40</f>
        <v>5.86</v>
      </c>
      <c r="G264" s="51">
        <f t="shared" si="49"/>
        <v>4.445294416530232</v>
      </c>
      <c r="H264" s="51">
        <f t="shared" si="50"/>
        <v>11.53469203409925</v>
      </c>
      <c r="I264" s="65">
        <f>'資料下載-KI-Chart'!G40</f>
        <v>4.39</v>
      </c>
      <c r="J264" s="65">
        <f>'資料下載-KI-Chart'!H40</f>
        <v>4.45</v>
      </c>
      <c r="K264" s="105">
        <f>'資料下載-KI-Chart'!K40</f>
        <v>0.178</v>
      </c>
      <c r="L264" s="65">
        <f>'資料下載-KI-Chart'!J40</f>
        <v>0.34</v>
      </c>
      <c r="M264" s="66">
        <f>'資料下載-KI-Chart'!I40</f>
        <v>2.639</v>
      </c>
    </row>
    <row r="265" spans="1:13" ht="16.5" hidden="1">
      <c r="A265" s="2">
        <v>9</v>
      </c>
      <c r="B265" s="50">
        <f>'資料下載-KI-Chart'!B41</f>
        <v>35737</v>
      </c>
      <c r="C265" s="50">
        <f>'資料下載-KI-Chart'!D41</f>
        <v>158727</v>
      </c>
      <c r="D265" s="50">
        <f>'資料下載-KI-Chart'!E41</f>
        <v>408681</v>
      </c>
      <c r="E265" s="254">
        <f>'資料下載-KI-Chart'!F41</f>
        <v>4.05</v>
      </c>
      <c r="F265" s="254">
        <f>'資料下載-KI-Chart'!C41</f>
        <v>6.06</v>
      </c>
      <c r="G265" s="51">
        <f t="shared" si="49"/>
        <v>4.441531186165599</v>
      </c>
      <c r="H265" s="51">
        <f t="shared" si="50"/>
        <v>11.435794834485268</v>
      </c>
      <c r="I265" s="65">
        <f>'資料下載-KI-Chart'!G41</f>
        <v>4.06</v>
      </c>
      <c r="J265" s="65">
        <f>'資料下載-KI-Chart'!H41</f>
        <v>3.82</v>
      </c>
      <c r="K265" s="105">
        <f>'資料下載-KI-Chart'!K41</f>
        <v>0.184</v>
      </c>
      <c r="L265" s="65">
        <f>'資料下載-KI-Chart'!J41</f>
        <v>0.35</v>
      </c>
      <c r="M265" s="66">
        <f>'資料下載-KI-Chart'!I41</f>
        <v>2.639</v>
      </c>
    </row>
    <row r="266" spans="1:13" ht="16.5" hidden="1">
      <c r="A266" s="2">
        <v>10</v>
      </c>
      <c r="B266" s="50">
        <f>'資料下載-KI-Chart'!B42</f>
        <v>35561</v>
      </c>
      <c r="C266" s="50">
        <f>'資料下載-KI-Chart'!D42</f>
        <v>158354</v>
      </c>
      <c r="D266" s="50">
        <f>'資料下載-KI-Chart'!E42</f>
        <v>408147</v>
      </c>
      <c r="E266" s="254">
        <f>'資料下載-KI-Chart'!F42</f>
        <v>3.98</v>
      </c>
      <c r="F266" s="254">
        <f>'資料下載-KI-Chart'!C42</f>
        <v>5.7</v>
      </c>
      <c r="G266" s="51">
        <f t="shared" si="49"/>
        <v>4.453024380641714</v>
      </c>
      <c r="H266" s="51">
        <f t="shared" si="50"/>
        <v>11.477376901661932</v>
      </c>
      <c r="I266" s="65">
        <f>'資料下載-KI-Chart'!G42</f>
        <v>3.87</v>
      </c>
      <c r="J266" s="65">
        <f>'資料下載-KI-Chart'!H42</f>
        <v>3.97</v>
      </c>
      <c r="K266" s="105">
        <f>'資料下載-KI-Chart'!K42</f>
        <v>0.178</v>
      </c>
      <c r="L266" s="65">
        <f>'資料下載-KI-Chart'!J42</f>
        <v>0.37</v>
      </c>
      <c r="M266" s="66">
        <f>'資料下載-KI-Chart'!I42</f>
        <v>2.631</v>
      </c>
    </row>
    <row r="267" spans="1:13" ht="16.5" hidden="1">
      <c r="A267" s="28">
        <v>11</v>
      </c>
      <c r="B267" s="50">
        <f>'資料下載-KI-Chart'!B43</f>
        <v>35710</v>
      </c>
      <c r="C267" s="50">
        <f>'資料下載-KI-Chart'!D43</f>
        <v>158957</v>
      </c>
      <c r="D267" s="50">
        <f>'資料下載-KI-Chart'!E43</f>
        <v>409654</v>
      </c>
      <c r="E267" s="254">
        <f>'資料下載-KI-Chart'!F43</f>
        <v>3.96</v>
      </c>
      <c r="F267" s="254">
        <f>'資料下載-KI-Chart'!C43</f>
        <v>5.96</v>
      </c>
      <c r="G267" s="51">
        <f t="shared" si="49"/>
        <v>4.451330159619154</v>
      </c>
      <c r="H267" s="51">
        <f t="shared" si="50"/>
        <v>11.471688602632316</v>
      </c>
      <c r="I267" s="65">
        <f>'資料下載-KI-Chart'!G43</f>
        <v>3.78</v>
      </c>
      <c r="J267" s="65">
        <f>'資料下載-KI-Chart'!H43</f>
        <v>4.06</v>
      </c>
      <c r="K267" s="105">
        <f>'資料下載-KI-Chart'!K43</f>
        <v>0.183</v>
      </c>
      <c r="L267" s="65">
        <f>'資料下載-KI-Chart'!J43</f>
        <v>0.39</v>
      </c>
      <c r="M267" s="66">
        <f>'資料下載-KI-Chart'!I43</f>
        <v>2.631</v>
      </c>
    </row>
    <row r="268" spans="1:13" ht="16.5" hidden="1">
      <c r="A268" s="2">
        <v>12</v>
      </c>
      <c r="B268" s="50">
        <f>'資料下載-KI-Chart'!B44</f>
        <v>36059</v>
      </c>
      <c r="C268" s="50">
        <f>'資料下載-KI-Chart'!D44</f>
        <v>160011</v>
      </c>
      <c r="D268" s="50">
        <f>'資料下載-KI-Chart'!E44</f>
        <v>412352</v>
      </c>
      <c r="E268" s="254">
        <f>'資料下載-KI-Chart'!F44</f>
        <v>4.11</v>
      </c>
      <c r="F268" s="254">
        <f>'資料下載-KI-Chart'!C44</f>
        <v>5.87</v>
      </c>
      <c r="G268" s="51">
        <f t="shared" si="49"/>
        <v>4.437477467483846</v>
      </c>
      <c r="H268" s="51">
        <f t="shared" si="50"/>
        <v>11.4354807398985</v>
      </c>
      <c r="I268" s="65">
        <f>'資料下載-KI-Chart'!G44</f>
        <v>3.46</v>
      </c>
      <c r="J268" s="65">
        <f>'資料下載-KI-Chart'!H44</f>
        <v>3.89</v>
      </c>
      <c r="K268" s="105">
        <f>'資料下載-KI-Chart'!K44</f>
        <v>0.174</v>
      </c>
      <c r="L268" s="65">
        <f>'資料下載-KI-Chart'!J44</f>
        <v>0.56</v>
      </c>
      <c r="M268" s="66">
        <f>'資料下載-KI-Chart'!I44</f>
        <v>2.631</v>
      </c>
    </row>
    <row r="269" spans="1:13" ht="16.5" hidden="1">
      <c r="A269" s="28" t="s">
        <v>379</v>
      </c>
      <c r="B269" s="50">
        <f>'資料下載-KI-Chart'!B45</f>
        <v>37511</v>
      </c>
      <c r="C269" s="50">
        <f>'資料下載-KI-Chart'!D45</f>
        <v>162441</v>
      </c>
      <c r="D269" s="50">
        <f>'資料下載-KI-Chart'!E45</f>
        <v>414630</v>
      </c>
      <c r="E269" s="254">
        <f>'資料下載-KI-Chart'!F45</f>
        <v>3.72</v>
      </c>
      <c r="F269" s="254">
        <f>'資料下載-KI-Chart'!C45</f>
        <v>7.9</v>
      </c>
      <c r="G269" s="51">
        <f t="shared" si="49"/>
        <v>4.3304897230145825</v>
      </c>
      <c r="H269" s="51">
        <f t="shared" si="50"/>
        <v>11.053557623097225</v>
      </c>
      <c r="I269" s="65">
        <f>'資料下載-KI-Chart'!G45</f>
        <v>2.83</v>
      </c>
      <c r="J269" s="65">
        <f>'資料下載-KI-Chart'!H45</f>
        <v>4.4</v>
      </c>
      <c r="K269" s="105">
        <f>'資料下載-KI-Chart'!K45</f>
        <v>0.173</v>
      </c>
      <c r="L269" s="65">
        <f>'資料下載-KI-Chart'!J45</f>
        <v>0.47</v>
      </c>
      <c r="M269" s="66">
        <f>'資料下載-KI-Chart'!I45</f>
        <v>2.631</v>
      </c>
    </row>
    <row r="270" spans="1:13" ht="16.5" hidden="1">
      <c r="A270" s="28">
        <v>2</v>
      </c>
      <c r="B270" s="50">
        <f>'資料下載-KI-Chart'!B46</f>
        <v>37907</v>
      </c>
      <c r="C270" s="50">
        <f>'資料下載-KI-Chart'!D46</f>
        <v>162382</v>
      </c>
      <c r="D270" s="50">
        <f>'資料下載-KI-Chart'!E46</f>
        <v>418230</v>
      </c>
      <c r="E270" s="254">
        <f>'資料下載-KI-Chart'!F46</f>
        <v>3.56</v>
      </c>
      <c r="F270" s="254">
        <f>'資料下載-KI-Chart'!C46</f>
        <v>3.62</v>
      </c>
      <c r="G270" s="51">
        <f t="shared" si="49"/>
        <v>4.2836943044820215</v>
      </c>
      <c r="H270" s="51">
        <f t="shared" si="50"/>
        <v>11.033054580948109</v>
      </c>
      <c r="I270" s="65">
        <f>'資料下載-KI-Chart'!G46</f>
        <v>3.34</v>
      </c>
      <c r="J270" s="65">
        <f>'資料下載-KI-Chart'!H46</f>
        <v>4.34</v>
      </c>
      <c r="K270" s="105">
        <f>'資料下載-KI-Chart'!K46</f>
        <v>0.177</v>
      </c>
      <c r="L270" s="65">
        <f>'資料下載-KI-Chart'!J46</f>
        <v>0.44</v>
      </c>
      <c r="M270" s="66">
        <f>'資料下載-KI-Chart'!I46</f>
        <v>2.631</v>
      </c>
    </row>
    <row r="271" spans="1:13" ht="16.5" hidden="1">
      <c r="A271" s="39">
        <v>3</v>
      </c>
      <c r="B271" s="50">
        <f>'資料下載-KI-Chart'!B47</f>
        <v>36938</v>
      </c>
      <c r="C271" s="50">
        <f>'資料下載-KI-Chart'!D47</f>
        <v>161150</v>
      </c>
      <c r="D271" s="50">
        <f>'資料下載-KI-Chart'!E47</f>
        <v>419212</v>
      </c>
      <c r="E271" s="254">
        <f>'資料下載-KI-Chart'!F47</f>
        <v>3.64</v>
      </c>
      <c r="F271" s="254">
        <f>'資料下載-KI-Chart'!C47</f>
        <v>4.59</v>
      </c>
      <c r="G271" s="51">
        <f t="shared" si="49"/>
        <v>4.362715902322811</v>
      </c>
      <c r="H271" s="51">
        <f t="shared" si="50"/>
        <v>11.349071416968975</v>
      </c>
      <c r="I271" s="65">
        <f>'資料下載-KI-Chart'!G47</f>
        <v>3.33</v>
      </c>
      <c r="J271" s="65">
        <f>'資料下載-KI-Chart'!H47</f>
        <v>4.38</v>
      </c>
      <c r="K271" s="105">
        <f>'資料下載-KI-Chart'!K47</f>
        <v>0.176</v>
      </c>
      <c r="L271" s="65">
        <f>'資料下載-KI-Chart'!J47</f>
        <v>0.48</v>
      </c>
      <c r="M271" s="66">
        <f>'資料下載-KI-Chart'!I47</f>
        <v>2.631</v>
      </c>
    </row>
    <row r="272" spans="1:13" ht="16.5" hidden="1">
      <c r="A272" s="28">
        <v>4</v>
      </c>
      <c r="B272" s="50">
        <f>'資料下載-KI-Chart'!B48</f>
        <v>36911</v>
      </c>
      <c r="C272" s="50">
        <f>'資料下載-KI-Chart'!D48</f>
        <v>160641</v>
      </c>
      <c r="D272" s="50">
        <f>'資料下載-KI-Chart'!E48</f>
        <v>419672</v>
      </c>
      <c r="E272" s="254">
        <f>'資料下載-KI-Chart'!F48</f>
        <v>3.63</v>
      </c>
      <c r="F272" s="254">
        <f>'資料下載-KI-Chart'!C48</f>
        <v>5.09</v>
      </c>
      <c r="G272" s="51">
        <f t="shared" si="49"/>
        <v>4.352117255018829</v>
      </c>
      <c r="H272" s="51">
        <f t="shared" si="50"/>
        <v>11.369835550377935</v>
      </c>
      <c r="I272" s="65">
        <f>'資料下載-KI-Chart'!G48</f>
        <v>3.18</v>
      </c>
      <c r="J272" s="65">
        <f>'資料下載-KI-Chart'!H48</f>
        <v>5.06</v>
      </c>
      <c r="K272" s="105">
        <f>'資料下載-KI-Chart'!K48</f>
        <v>0.175</v>
      </c>
      <c r="L272" s="65">
        <f>'資料下載-KI-Chart'!J48</f>
        <v>0.45</v>
      </c>
      <c r="M272" s="66">
        <f>'資料下載-KI-Chart'!I48</f>
        <v>2.63</v>
      </c>
    </row>
    <row r="273" spans="1:13" ht="16.5" hidden="1">
      <c r="A273" s="2">
        <v>5</v>
      </c>
      <c r="B273" s="50">
        <f>'資料下載-KI-Chart'!B49</f>
        <v>36849</v>
      </c>
      <c r="C273" s="50">
        <f>'資料下載-KI-Chart'!D49</f>
        <v>160888</v>
      </c>
      <c r="D273" s="50">
        <f>'資料下載-KI-Chart'!E49</f>
        <v>421673</v>
      </c>
      <c r="E273" s="254">
        <f>'資料下載-KI-Chart'!F49</f>
        <v>4.07</v>
      </c>
      <c r="F273" s="254">
        <f>'資料下載-KI-Chart'!C49</f>
        <v>4.87</v>
      </c>
      <c r="G273" s="51">
        <f t="shared" si="49"/>
        <v>4.3661429075415885</v>
      </c>
      <c r="H273" s="51">
        <f t="shared" si="50"/>
        <v>11.443268474042714</v>
      </c>
      <c r="I273" s="65">
        <f>'資料下載-KI-Chart'!G49</f>
        <v>3.46</v>
      </c>
      <c r="J273" s="65">
        <f>'資料下載-KI-Chart'!H49</f>
        <v>5.07</v>
      </c>
      <c r="K273" s="105">
        <f>'資料下載-KI-Chart'!K49</f>
        <v>0.172</v>
      </c>
      <c r="L273" s="65">
        <f>'資料下載-KI-Chart'!J49</f>
        <v>0.39</v>
      </c>
      <c r="M273" s="66">
        <f>'資料下載-KI-Chart'!I49</f>
        <v>2.63</v>
      </c>
    </row>
    <row r="274" spans="1:13" ht="16.5" hidden="1">
      <c r="A274" s="2">
        <v>6</v>
      </c>
      <c r="B274" s="50">
        <f>'資料下載-KI-Chart'!B50</f>
        <v>36603</v>
      </c>
      <c r="C274" s="50">
        <f>'資料下載-KI-Chart'!D50</f>
        <v>160741</v>
      </c>
      <c r="D274" s="50">
        <f>'資料下載-KI-Chart'!E50</f>
        <v>419869</v>
      </c>
      <c r="E274" s="254">
        <f>'資料下載-KI-Chart'!F50</f>
        <v>3.71</v>
      </c>
      <c r="F274" s="254">
        <f>'資料下載-KI-Chart'!C50</f>
        <v>4.2</v>
      </c>
      <c r="G274" s="51">
        <f t="shared" si="49"/>
        <v>4.391470644482693</v>
      </c>
      <c r="H274" s="51">
        <f t="shared" si="50"/>
        <v>11.4708903641778</v>
      </c>
      <c r="I274" s="65">
        <f>'資料下載-KI-Chart'!G50</f>
        <v>3.41</v>
      </c>
      <c r="J274" s="65">
        <f>'資料下載-KI-Chart'!H50</f>
        <v>4.76</v>
      </c>
      <c r="K274" s="105">
        <f>'資料下載-KI-Chart'!K50</f>
        <v>0.183</v>
      </c>
      <c r="L274" s="65">
        <f>'資料下載-KI-Chart'!J50</f>
        <v>0.42</v>
      </c>
      <c r="M274" s="66">
        <f>'資料下載-KI-Chart'!I50</f>
        <v>2.63</v>
      </c>
    </row>
    <row r="275" spans="1:13" ht="15" customHeight="1" hidden="1">
      <c r="A275" s="2">
        <v>7</v>
      </c>
      <c r="B275" s="50">
        <f>'資料下載-KI-Chart'!B51</f>
        <v>37018</v>
      </c>
      <c r="C275" s="50">
        <f>'資料下載-KI-Chart'!D51</f>
        <v>162655</v>
      </c>
      <c r="D275" s="50">
        <f>'資料下載-KI-Chart'!E51</f>
        <v>421707</v>
      </c>
      <c r="E275" s="254">
        <f>'資料下載-KI-Chart'!F51</f>
        <v>3.6</v>
      </c>
      <c r="F275" s="254">
        <f>'資料下載-KI-Chart'!C51</f>
        <v>5.14</v>
      </c>
      <c r="G275" s="51">
        <f t="shared" si="49"/>
        <v>4.393943486952294</v>
      </c>
      <c r="H275" s="51">
        <f t="shared" si="50"/>
        <v>11.391944459452159</v>
      </c>
      <c r="I275" s="65">
        <f>'資料下載-KI-Chart'!G51</f>
        <v>2.86</v>
      </c>
      <c r="J275" s="65">
        <f>'資料下載-KI-Chart'!H51</f>
        <v>4.74</v>
      </c>
      <c r="K275" s="105">
        <f>'資料下載-KI-Chart'!K51</f>
        <v>0.184</v>
      </c>
      <c r="L275" s="65">
        <f>'資料下載-KI-Chart'!J51</f>
        <v>0.44</v>
      </c>
      <c r="M275" s="66">
        <f>'資料下載-KI-Chart'!I51</f>
        <v>2.631</v>
      </c>
    </row>
    <row r="276" spans="1:13" ht="15" customHeight="1" hidden="1">
      <c r="A276" s="2">
        <v>8</v>
      </c>
      <c r="B276" s="50">
        <f>'資料下載-KI-Chart'!B52</f>
        <v>37267</v>
      </c>
      <c r="C276" s="50">
        <f>'資料下載-KI-Chart'!D52</f>
        <v>165523</v>
      </c>
      <c r="D276" s="50">
        <f>'資料下載-KI-Chart'!E52</f>
        <v>423936</v>
      </c>
      <c r="E276" s="254">
        <f>'資料下載-KI-Chart'!F52</f>
        <v>3.75</v>
      </c>
      <c r="F276" s="254">
        <f>'資料下載-KI-Chart'!C52</f>
        <v>5.15</v>
      </c>
      <c r="G276" s="51">
        <f t="shared" si="49"/>
        <v>4.44154345667749</v>
      </c>
      <c r="H276" s="51">
        <f t="shared" si="50"/>
        <v>11.375640647221402</v>
      </c>
      <c r="I276" s="65">
        <f>'資料下載-KI-Chart'!G52</f>
        <v>3.41</v>
      </c>
      <c r="J276" s="65">
        <f>'資料下載-KI-Chart'!H52</f>
        <v>4.71</v>
      </c>
      <c r="K276" s="105">
        <f>'資料下載-KI-Chart'!K52</f>
        <v>0.18</v>
      </c>
      <c r="L276" s="65">
        <f>'資料下載-KI-Chart'!J52</f>
        <v>0.41</v>
      </c>
      <c r="M276" s="66">
        <f>'資料下載-KI-Chart'!I52</f>
        <v>2.631</v>
      </c>
    </row>
    <row r="277" spans="1:13" ht="15" customHeight="1" hidden="1">
      <c r="A277" s="2">
        <v>9</v>
      </c>
      <c r="B277" s="50">
        <f>'資料下載-KI-Chart'!B53</f>
        <v>37443</v>
      </c>
      <c r="C277" s="50">
        <f>'資料下載-KI-Chart'!D53</f>
        <v>165890</v>
      </c>
      <c r="D277" s="50">
        <f>'資料下載-KI-Chart'!E53</f>
        <v>424219</v>
      </c>
      <c r="E277" s="254">
        <f>'資料下載-KI-Chart'!F53</f>
        <v>3.8</v>
      </c>
      <c r="F277" s="254">
        <f>'資料下載-KI-Chart'!C53</f>
        <v>4.73</v>
      </c>
      <c r="G277" s="51">
        <f t="shared" si="49"/>
        <v>4.430467644152445</v>
      </c>
      <c r="H277" s="51">
        <f t="shared" si="50"/>
        <v>11.32972785300323</v>
      </c>
      <c r="I277" s="65">
        <f>'資料下載-KI-Chart'!G53</f>
        <v>3.39</v>
      </c>
      <c r="J277" s="65">
        <f>'資料下載-KI-Chart'!H53</f>
        <v>5.06</v>
      </c>
      <c r="K277" s="105">
        <f>'資料下載-KI-Chart'!K53</f>
        <v>0.184</v>
      </c>
      <c r="L277" s="65">
        <f>'資料下載-KI-Chart'!J53</f>
        <v>0.42</v>
      </c>
      <c r="M277" s="66">
        <f>'資料下載-KI-Chart'!I53</f>
        <v>2.631</v>
      </c>
    </row>
    <row r="278" spans="1:13" ht="15" customHeight="1" hidden="1">
      <c r="A278" s="2">
        <v>10</v>
      </c>
      <c r="B278" s="50">
        <f>'資料下載-KI-Chart'!B54</f>
        <v>37420</v>
      </c>
      <c r="C278" s="50">
        <f>'資料下載-KI-Chart'!D54</f>
        <v>165647</v>
      </c>
      <c r="D278" s="50">
        <f>'資料下載-KI-Chart'!E54</f>
        <v>423847</v>
      </c>
      <c r="E278" s="254">
        <f>'資料下載-KI-Chart'!F54</f>
        <v>3.85</v>
      </c>
      <c r="F278" s="254">
        <f>'資料下載-KI-Chart'!C54</f>
        <v>5.17</v>
      </c>
      <c r="G278" s="51">
        <f t="shared" si="49"/>
        <v>4.426696953500802</v>
      </c>
      <c r="H278" s="51">
        <f t="shared" si="50"/>
        <v>11.326750400855158</v>
      </c>
      <c r="I278" s="65">
        <f>'資料下載-KI-Chart'!G54</f>
        <v>3.46</v>
      </c>
      <c r="J278" s="65">
        <f>'資料下載-KI-Chart'!H54</f>
        <v>4.9</v>
      </c>
      <c r="K278" s="105">
        <f>'資料下載-KI-Chart'!K54</f>
        <v>0.181</v>
      </c>
      <c r="L278" s="65">
        <f>'資料下載-KI-Chart'!J54</f>
        <v>0.46</v>
      </c>
      <c r="M278" s="66">
        <f>'資料下載-KI-Chart'!I54</f>
        <v>2.632</v>
      </c>
    </row>
    <row r="279" spans="1:13" ht="15" customHeight="1" hidden="1">
      <c r="A279" s="28">
        <v>11</v>
      </c>
      <c r="B279" s="50">
        <f>'資料下載-KI-Chart'!B55</f>
        <v>37436</v>
      </c>
      <c r="C279" s="50">
        <f>'資料下載-KI-Chart'!D55</f>
        <v>165944</v>
      </c>
      <c r="D279" s="50">
        <f>'資料下載-KI-Chart'!E55</f>
        <v>426309</v>
      </c>
      <c r="E279" s="254">
        <f>'資料下載-KI-Chart'!F55</f>
        <v>4.07</v>
      </c>
      <c r="F279" s="254">
        <f>'資料下載-KI-Chart'!C55</f>
        <v>4.79</v>
      </c>
      <c r="G279" s="51">
        <f t="shared" si="49"/>
        <v>4.432738540442355</v>
      </c>
      <c r="H279" s="51">
        <f t="shared" si="50"/>
        <v>11.387674965274067</v>
      </c>
      <c r="I279" s="65">
        <f>'資料下載-KI-Chart'!G55</f>
        <v>3.74</v>
      </c>
      <c r="J279" s="65">
        <f>'資料下載-KI-Chart'!H55</f>
        <v>5.24</v>
      </c>
      <c r="K279" s="105">
        <f>'資料下載-KI-Chart'!K55</f>
        <v>0.177</v>
      </c>
      <c r="L279" s="65">
        <f>'資料下載-KI-Chart'!J55</f>
        <v>0.42</v>
      </c>
      <c r="M279" s="66">
        <f>'資料下載-KI-Chart'!I55</f>
        <v>2.632</v>
      </c>
    </row>
    <row r="280" spans="1:13" ht="15" customHeight="1" hidden="1">
      <c r="A280" s="28">
        <v>12</v>
      </c>
      <c r="B280" s="50">
        <f>'資料下載-KI-Chart'!B56</f>
        <v>37805</v>
      </c>
      <c r="C280" s="50">
        <f>'資料下載-KI-Chart'!D56</f>
        <v>166457</v>
      </c>
      <c r="D280" s="50">
        <f>'資料下載-KI-Chart'!E56</f>
        <v>427190</v>
      </c>
      <c r="E280" s="254">
        <f>'資料下載-KI-Chart'!F56</f>
        <v>3.6</v>
      </c>
      <c r="F280" s="254">
        <f>'資料下載-KI-Chart'!C56</f>
        <v>4.8</v>
      </c>
      <c r="G280" s="51">
        <f t="shared" si="49"/>
        <v>4.403041925671207</v>
      </c>
      <c r="H280" s="51">
        <f t="shared" si="50"/>
        <v>11.299828065070757</v>
      </c>
      <c r="I280" s="65">
        <f>'資料下載-KI-Chart'!G56</f>
        <v>3.38</v>
      </c>
      <c r="J280" s="65">
        <f>'資料下載-KI-Chart'!H56</f>
        <v>4.82</v>
      </c>
      <c r="K280" s="105">
        <f>'資料下載-KI-Chart'!K56</f>
        <v>0.179</v>
      </c>
      <c r="L280" s="65">
        <f>'資料下載-KI-Chart'!J56</f>
        <v>0.43</v>
      </c>
      <c r="M280" s="66">
        <f>'資料下載-KI-Chart'!I56</f>
        <v>2.632</v>
      </c>
    </row>
    <row r="281" spans="1:13" ht="15" customHeight="1" hidden="1">
      <c r="A281" s="28" t="s">
        <v>398</v>
      </c>
      <c r="B281" s="50">
        <f>'資料下載-KI-Chart'!B57</f>
        <v>38061</v>
      </c>
      <c r="C281" s="50">
        <f>'資料下載-KI-Chart'!D57</f>
        <v>167487</v>
      </c>
      <c r="D281" s="50">
        <f>'資料下載-KI-Chart'!E57</f>
        <v>428810</v>
      </c>
      <c r="E281" s="254">
        <f>'資料下載-KI-Chart'!F57</f>
        <v>3.42</v>
      </c>
      <c r="F281" s="254">
        <f>'資料下載-KI-Chart'!C57</f>
        <v>1.49</v>
      </c>
      <c r="G281" s="51">
        <f t="shared" si="49"/>
        <v>4.400488689209427</v>
      </c>
      <c r="H281" s="51">
        <f t="shared" si="50"/>
        <v>11.26638816636452</v>
      </c>
      <c r="I281" s="65">
        <f>'資料下載-KI-Chart'!G57</f>
        <v>3.98</v>
      </c>
      <c r="J281" s="65">
        <f>'資料下載-KI-Chart'!H57</f>
        <v>4.39</v>
      </c>
      <c r="K281" s="105">
        <f>'資料下載-KI-Chart'!K57</f>
        <v>0.18</v>
      </c>
      <c r="L281" s="65">
        <f>'資料下載-KI-Chart'!J57</f>
        <v>0.44</v>
      </c>
      <c r="M281" s="66">
        <f>'資料下載-KI-Chart'!I57</f>
        <v>2.631</v>
      </c>
    </row>
    <row r="282" spans="1:13" ht="15" customHeight="1" hidden="1">
      <c r="A282" s="28">
        <v>2</v>
      </c>
      <c r="B282" s="50">
        <f>'資料下載-KI-Chart'!B58</f>
        <v>39993</v>
      </c>
      <c r="C282" s="50">
        <f>'資料下載-KI-Chart'!D58</f>
        <v>170755</v>
      </c>
      <c r="D282" s="50">
        <f>'資料下載-KI-Chart'!E58</f>
        <v>434028</v>
      </c>
      <c r="E282" s="254">
        <f>'資料下載-KI-Chart'!F58</f>
        <v>3.78</v>
      </c>
      <c r="F282" s="254">
        <f>'資料下載-KI-Chart'!C58</f>
        <v>5.45</v>
      </c>
      <c r="G282" s="51">
        <f t="shared" si="49"/>
        <v>4.26962218388218</v>
      </c>
      <c r="H282" s="51">
        <f t="shared" si="50"/>
        <v>10.852599204860852</v>
      </c>
      <c r="I282" s="65">
        <f>'資料下載-KI-Chart'!G58</f>
        <v>3.34</v>
      </c>
      <c r="J282" s="65">
        <f>'資料下載-KI-Chart'!H58</f>
        <v>4.54</v>
      </c>
      <c r="K282" s="105">
        <f>'資料下載-KI-Chart'!K58</f>
        <v>0.181</v>
      </c>
      <c r="L282" s="65">
        <f>'資料下載-KI-Chart'!J58</f>
        <v>0.46</v>
      </c>
      <c r="M282" s="66">
        <f>'資料下載-KI-Chart'!I58</f>
        <v>2.631</v>
      </c>
    </row>
    <row r="283" spans="1:13" ht="15" customHeight="1" hidden="1">
      <c r="A283" s="39">
        <v>3</v>
      </c>
      <c r="B283" s="50">
        <f>'資料下載-KI-Chart'!B59</f>
        <v>39268</v>
      </c>
      <c r="C283" s="50">
        <f>'資料下載-KI-Chart'!D59</f>
        <v>169947</v>
      </c>
      <c r="D283" s="50">
        <f>'資料下載-KI-Chart'!E59</f>
        <v>434306</v>
      </c>
      <c r="E283" s="254">
        <f>'資料下載-KI-Chart'!F59</f>
        <v>3.6</v>
      </c>
      <c r="F283" s="254">
        <f>'資料下載-KI-Chart'!C59</f>
        <v>6.24</v>
      </c>
      <c r="G283" s="51">
        <f t="shared" si="49"/>
        <v>4.327875114597127</v>
      </c>
      <c r="H283" s="51">
        <f t="shared" si="50"/>
        <v>11.06004889477437</v>
      </c>
      <c r="I283" s="65">
        <f>'資料下載-KI-Chart'!G59</f>
        <v>3.31</v>
      </c>
      <c r="J283" s="65">
        <f>'資料下載-KI-Chart'!H59</f>
        <v>4.98</v>
      </c>
      <c r="K283" s="105">
        <f>'資料下載-KI-Chart'!K59</f>
        <v>0.18</v>
      </c>
      <c r="L283" s="65">
        <f>'資料下載-KI-Chart'!J59</f>
        <v>0.43</v>
      </c>
      <c r="M283" s="66">
        <f>'資料下載-KI-Chart'!I59</f>
        <v>2.631</v>
      </c>
    </row>
    <row r="284" spans="1:13" ht="15" customHeight="1" hidden="1">
      <c r="A284" s="39">
        <v>4</v>
      </c>
      <c r="B284" s="50">
        <f>'資料下載-KI-Chart'!B60</f>
        <v>38997</v>
      </c>
      <c r="C284" s="50">
        <f>'資料下載-KI-Chart'!D60</f>
        <v>169638</v>
      </c>
      <c r="D284" s="50">
        <f>'資料下載-KI-Chart'!E60</f>
        <v>434752</v>
      </c>
      <c r="E284" s="254">
        <f>'資料下載-KI-Chart'!F60</f>
        <v>3.59</v>
      </c>
      <c r="F284" s="254">
        <f>'資料下載-KI-Chart'!C60</f>
        <v>5.6</v>
      </c>
      <c r="G284" s="51">
        <f t="shared" si="49"/>
        <v>4.3500269251480885</v>
      </c>
      <c r="H284" s="51">
        <f t="shared" si="50"/>
        <v>11.148344744467524</v>
      </c>
      <c r="I284" s="65">
        <f>'資料下載-KI-Chart'!G60</f>
        <v>3.35</v>
      </c>
      <c r="J284" s="65">
        <f>'資料下載-KI-Chart'!H60</f>
        <v>5.03</v>
      </c>
      <c r="K284" s="105">
        <f>'資料下載-KI-Chart'!K60</f>
        <v>0.184</v>
      </c>
      <c r="L284" s="65">
        <f>'資料下載-KI-Chart'!J60</f>
        <v>0.43</v>
      </c>
      <c r="M284" s="66">
        <f>'資料下載-KI-Chart'!I60</f>
        <v>2.631</v>
      </c>
    </row>
    <row r="285" spans="1:13" ht="15" customHeight="1" hidden="1">
      <c r="A285" s="2">
        <v>5</v>
      </c>
      <c r="B285" s="50">
        <f>'資料下載-KI-Chart'!B61</f>
        <v>39144</v>
      </c>
      <c r="C285" s="50">
        <f>'資料下載-KI-Chart'!D61</f>
        <v>171100</v>
      </c>
      <c r="D285" s="50">
        <f>'資料下載-KI-Chart'!E61</f>
        <v>437387</v>
      </c>
      <c r="E285" s="254">
        <f>'資料下載-KI-Chart'!F61</f>
        <v>3.73</v>
      </c>
      <c r="F285" s="254">
        <f>'資料下載-KI-Chart'!C61</f>
        <v>6.17</v>
      </c>
      <c r="G285" s="51">
        <f t="shared" si="49"/>
        <v>4.371040261598202</v>
      </c>
      <c r="H285" s="51">
        <f t="shared" si="50"/>
        <v>11.173794195789904</v>
      </c>
      <c r="I285" s="65">
        <f>'資料下載-KI-Chart'!G61</f>
        <v>3.97</v>
      </c>
      <c r="J285" s="65">
        <f>'資料下載-KI-Chart'!H61</f>
        <v>5.71</v>
      </c>
      <c r="K285" s="105">
        <f>'資料下載-KI-Chart'!K61</f>
        <v>0.186</v>
      </c>
      <c r="L285" s="65">
        <f>'資料下載-KI-Chart'!J61</f>
        <v>0.41</v>
      </c>
      <c r="M285" s="66">
        <f>'資料下載-KI-Chart'!I61</f>
        <v>2.631</v>
      </c>
    </row>
    <row r="286" spans="1:13" ht="16.5" hidden="1">
      <c r="A286" s="2">
        <v>6</v>
      </c>
      <c r="B286" s="50">
        <f>'資料下載-KI-Chart'!B62</f>
        <v>39256</v>
      </c>
      <c r="C286" s="50">
        <f>'資料下載-KI-Chart'!D62</f>
        <v>170226</v>
      </c>
      <c r="D286" s="50">
        <f>'資料下載-KI-Chart'!E62</f>
        <v>437069</v>
      </c>
      <c r="E286" s="254">
        <f>'資料下載-KI-Chart'!F62</f>
        <v>4.1</v>
      </c>
      <c r="F286" s="254">
        <f>'資料下載-KI-Chart'!C62</f>
        <v>7.16</v>
      </c>
      <c r="G286" s="51">
        <f t="shared" si="49"/>
        <v>4.336305278174037</v>
      </c>
      <c r="H286" s="51">
        <f t="shared" si="50"/>
        <v>11.13381393927043</v>
      </c>
      <c r="I286" s="65">
        <f>'資料下載-KI-Chart'!G62</f>
        <v>3.81</v>
      </c>
      <c r="J286" s="65">
        <f>'資料下載-KI-Chart'!H62</f>
        <v>6.04</v>
      </c>
      <c r="K286" s="105">
        <f>'資料下載-KI-Chart'!K62</f>
        <v>0.192</v>
      </c>
      <c r="L286" s="65">
        <f>'資料下載-KI-Chart'!J62</f>
        <v>0.47</v>
      </c>
      <c r="M286" s="66">
        <f>'資料下載-KI-Chart'!I62</f>
        <v>2.631</v>
      </c>
    </row>
    <row r="287" spans="1:13" ht="16.5" hidden="1">
      <c r="A287" s="2">
        <v>7</v>
      </c>
      <c r="B287" s="50">
        <f>'資料下載-KI-Chart'!B63</f>
        <v>39393</v>
      </c>
      <c r="C287" s="50">
        <f>'資料下載-KI-Chart'!D63</f>
        <v>172016</v>
      </c>
      <c r="D287" s="50">
        <f>'資料下載-KI-Chart'!E63</f>
        <v>437234</v>
      </c>
      <c r="E287" s="254">
        <f>'資料下載-KI-Chart'!F63</f>
        <v>3.68</v>
      </c>
      <c r="F287" s="254">
        <f>'資料下載-KI-Chart'!C63</f>
        <v>6.35</v>
      </c>
      <c r="G287" s="51">
        <f t="shared" si="49"/>
        <v>4.366664128144595</v>
      </c>
      <c r="H287" s="51">
        <f t="shared" si="50"/>
        <v>11.099281598253496</v>
      </c>
      <c r="I287" s="65">
        <f>'資料下載-KI-Chart'!G63</f>
        <v>3.91</v>
      </c>
      <c r="J287" s="65">
        <f>'資料下載-KI-Chart'!H63</f>
        <v>5.68</v>
      </c>
      <c r="K287" s="105">
        <f>'資料下載-KI-Chart'!K63</f>
        <v>0.188</v>
      </c>
      <c r="L287" s="65">
        <f>'資料下載-KI-Chart'!J63</f>
        <v>0.47</v>
      </c>
      <c r="M287" s="66">
        <f>'資料下載-KI-Chart'!I63</f>
        <v>2.635</v>
      </c>
    </row>
    <row r="288" spans="1:13" ht="16.5" hidden="1">
      <c r="A288" s="2">
        <v>8</v>
      </c>
      <c r="B288" s="50">
        <f>'資料下載-KI-Chart'!B64</f>
        <v>39394</v>
      </c>
      <c r="C288" s="50">
        <f>'資料下載-KI-Chart'!D64</f>
        <v>174149</v>
      </c>
      <c r="D288" s="50">
        <f>'資料下載-KI-Chart'!E64</f>
        <v>438438</v>
      </c>
      <c r="E288" s="254">
        <f>'資料下載-KI-Chart'!F64</f>
        <v>3.42</v>
      </c>
      <c r="F288" s="254">
        <f>'資料下載-KI-Chart'!C64</f>
        <v>5.65</v>
      </c>
      <c r="G288" s="51">
        <f t="shared" si="49"/>
        <v>4.4206985835406405</v>
      </c>
      <c r="H288" s="51">
        <f t="shared" si="50"/>
        <v>11.129562877595573</v>
      </c>
      <c r="I288" s="65">
        <f>'資料下載-KI-Chart'!G64</f>
        <v>3.24</v>
      </c>
      <c r="J288" s="65">
        <f>'資料下載-KI-Chart'!H64</f>
        <v>5.49</v>
      </c>
      <c r="K288" s="105">
        <f>'資料下載-KI-Chart'!K64</f>
        <v>0.178</v>
      </c>
      <c r="L288" s="65">
        <f>'資料下載-KI-Chart'!J64</f>
        <v>0.52</v>
      </c>
      <c r="M288" s="66">
        <f>'資料下載-KI-Chart'!I64</f>
        <v>2.635</v>
      </c>
    </row>
    <row r="289" spans="1:13" ht="16.5" hidden="1">
      <c r="A289" s="2">
        <v>9</v>
      </c>
      <c r="B289" s="50">
        <f>'資料下載-KI-Chart'!B65</f>
        <v>39619</v>
      </c>
      <c r="C289" s="50">
        <f>'資料下載-KI-Chart'!D65</f>
        <v>174549</v>
      </c>
      <c r="D289" s="50">
        <f>'資料下載-KI-Chart'!E65</f>
        <v>438374</v>
      </c>
      <c r="E289" s="254">
        <f>'資料下載-KI-Chart'!F65</f>
        <v>3.34</v>
      </c>
      <c r="F289" s="254">
        <f>'資料下載-KI-Chart'!C65</f>
        <v>5.76</v>
      </c>
      <c r="G289" s="51">
        <f t="shared" si="49"/>
        <v>4.405689189530276</v>
      </c>
      <c r="H289" s="51">
        <f t="shared" si="50"/>
        <v>11.064741664352962</v>
      </c>
      <c r="I289" s="65">
        <f>'資料下載-KI-Chart'!G65</f>
        <v>3.32</v>
      </c>
      <c r="J289" s="65">
        <f>'資料下載-KI-Chart'!H65</f>
        <v>5.61</v>
      </c>
      <c r="K289" s="105">
        <f>'資料下載-KI-Chart'!K65</f>
        <v>0.178</v>
      </c>
      <c r="L289" s="65">
        <f>'資料下載-KI-Chart'!J65</f>
        <v>0.52</v>
      </c>
      <c r="M289" s="66">
        <f>'資料下載-KI-Chart'!I65</f>
        <v>2.635</v>
      </c>
    </row>
    <row r="290" spans="1:13" ht="16.5" hidden="1">
      <c r="A290" s="2">
        <v>10</v>
      </c>
      <c r="B290" s="50">
        <f>'資料下載-KI-Chart'!B66</f>
        <v>39481</v>
      </c>
      <c r="C290" s="50">
        <f>'資料下載-KI-Chart'!D66</f>
        <v>174445</v>
      </c>
      <c r="D290" s="50">
        <f>'資料下載-KI-Chart'!E66</f>
        <v>438210</v>
      </c>
      <c r="E290" s="254">
        <f>'資料下載-KI-Chart'!F66</f>
        <v>3.39</v>
      </c>
      <c r="F290" s="254">
        <f>'資料下載-KI-Chart'!C66</f>
        <v>5.45</v>
      </c>
      <c r="G290" s="51">
        <f t="shared" si="49"/>
        <v>4.418454446442593</v>
      </c>
      <c r="H290" s="51">
        <f t="shared" si="50"/>
        <v>11.099262936602416</v>
      </c>
      <c r="I290" s="65">
        <f>'資料下載-KI-Chart'!G66</f>
        <v>3.06</v>
      </c>
      <c r="J290" s="65">
        <f>'資料下載-KI-Chart'!H66</f>
        <v>4.97</v>
      </c>
      <c r="K290" s="105">
        <f>'資料下載-KI-Chart'!K66</f>
        <v>0.183</v>
      </c>
      <c r="L290" s="65">
        <f>'資料下載-KI-Chart'!J66</f>
        <v>0.51</v>
      </c>
      <c r="M290" s="66">
        <f>'資料下載-KI-Chart'!I66</f>
        <v>2.631</v>
      </c>
    </row>
    <row r="291" spans="1:13" ht="16.5" hidden="1">
      <c r="A291" s="28">
        <v>11</v>
      </c>
      <c r="B291" s="50">
        <f>'資料下載-KI-Chart'!B67</f>
        <v>39531</v>
      </c>
      <c r="C291" s="50">
        <f>'資料下載-KI-Chart'!D67</f>
        <v>174390</v>
      </c>
      <c r="D291" s="50">
        <f>'資料下載-KI-Chart'!E67</f>
        <v>439487</v>
      </c>
      <c r="E291" s="254">
        <f>'資料下載-KI-Chart'!F67</f>
        <v>3.09</v>
      </c>
      <c r="F291" s="254">
        <f>'資料下載-KI-Chart'!C67</f>
        <v>5.54</v>
      </c>
      <c r="G291" s="51">
        <f t="shared" si="49"/>
        <v>4.411474538969417</v>
      </c>
      <c r="H291" s="51">
        <f t="shared" si="50"/>
        <v>11.117528015987453</v>
      </c>
      <c r="I291" s="65">
        <f>'資料下載-KI-Chart'!G67</f>
        <v>3.23</v>
      </c>
      <c r="J291" s="65">
        <f>'資料下載-KI-Chart'!H67</f>
        <v>5.21</v>
      </c>
      <c r="K291" s="105">
        <f>'資料下載-KI-Chart'!K67</f>
        <v>0.179</v>
      </c>
      <c r="L291" s="65">
        <f>'資料下載-KI-Chart'!J67</f>
        <v>0.55</v>
      </c>
      <c r="M291" s="66">
        <f>'資料下載-KI-Chart'!I67</f>
        <v>2.631</v>
      </c>
    </row>
    <row r="292" spans="1:13" ht="16.5" hidden="1">
      <c r="A292" s="28">
        <v>12</v>
      </c>
      <c r="B292" s="50">
        <f>'資料下載-KI-Chart'!B68</f>
        <v>40045</v>
      </c>
      <c r="C292" s="50">
        <f>'資料下載-KI-Chart'!D68</f>
        <v>175928</v>
      </c>
      <c r="D292" s="50">
        <f>'資料下載-KI-Chart'!E68</f>
        <v>440316</v>
      </c>
      <c r="E292" s="254">
        <f>'資料下載-KI-Chart'!F68</f>
        <v>3.07</v>
      </c>
      <c r="F292" s="254">
        <f>'資料下載-KI-Chart'!C68</f>
        <v>5.86</v>
      </c>
      <c r="G292" s="51">
        <f t="shared" si="49"/>
        <v>4.393257585216631</v>
      </c>
      <c r="H292" s="51">
        <f t="shared" si="50"/>
        <v>10.995530028717692</v>
      </c>
      <c r="I292" s="65">
        <f>'資料下載-KI-Chart'!G68</f>
        <v>2.62</v>
      </c>
      <c r="J292" s="65">
        <f>'資料下載-KI-Chart'!H68</f>
        <v>5.39</v>
      </c>
      <c r="K292" s="105">
        <f>'資料下載-KI-Chart'!K68</f>
        <v>0.183</v>
      </c>
      <c r="L292" s="65">
        <f>'資料下載-KI-Chart'!J68</f>
        <v>0.62</v>
      </c>
      <c r="M292" s="66">
        <f>'資料下載-KI-Chart'!I68</f>
        <v>2.631</v>
      </c>
    </row>
    <row r="293" spans="1:13" ht="16.5">
      <c r="A293" s="28" t="s">
        <v>447</v>
      </c>
      <c r="B293" s="50">
        <f>'資料下載-KI-Chart'!B69</f>
        <v>40769</v>
      </c>
      <c r="C293" s="50">
        <f>'資料下載-KI-Chart'!D69</f>
        <v>178458</v>
      </c>
      <c r="D293" s="50">
        <f>'資料下載-KI-Chart'!E69</f>
        <v>442258</v>
      </c>
      <c r="E293" s="254">
        <f>'資料下載-KI-Chart'!F69</f>
        <v>3.14</v>
      </c>
      <c r="F293" s="254">
        <f>'資料下載-KI-Chart'!C69</f>
        <v>7.03</v>
      </c>
      <c r="G293" s="51">
        <f t="shared" si="49"/>
        <v>4.377296475263067</v>
      </c>
      <c r="H293" s="51">
        <f t="shared" si="50"/>
        <v>10.84789913905173</v>
      </c>
      <c r="I293" s="65">
        <f>'資料下載-KI-Chart'!G69</f>
        <v>2.57</v>
      </c>
      <c r="J293" s="65">
        <f>'資料下載-KI-Chart'!H69</f>
        <v>5.92</v>
      </c>
      <c r="K293" s="105">
        <f>'資料下載-KI-Chart'!K69</f>
        <v>0.179</v>
      </c>
      <c r="L293" s="65">
        <f>'資料下載-KI-Chart'!J69</f>
        <v>0.57</v>
      </c>
      <c r="M293" s="66">
        <f>'資料下載-KI-Chart'!I69</f>
        <v>2.632</v>
      </c>
    </row>
    <row r="294" spans="1:13" ht="16.5">
      <c r="A294" s="28">
        <v>2</v>
      </c>
      <c r="B294" s="50">
        <f>'資料下載-KI-Chart'!B70</f>
        <v>42578</v>
      </c>
      <c r="C294" s="50">
        <f>'資料下載-KI-Chart'!D70</f>
        <v>180950</v>
      </c>
      <c r="D294" s="50">
        <f>'資料下載-KI-Chart'!E70</f>
        <v>446683</v>
      </c>
      <c r="E294" s="254">
        <f>'資料下載-KI-Chart'!F70</f>
        <v>2.92</v>
      </c>
      <c r="F294" s="254">
        <f>'資料下載-KI-Chart'!C70</f>
        <v>6.41</v>
      </c>
      <c r="G294" s="51">
        <f t="shared" si="49"/>
        <v>4.249847339001362</v>
      </c>
      <c r="H294" s="51">
        <f t="shared" si="50"/>
        <v>10.490934285311663</v>
      </c>
      <c r="I294" s="65">
        <f>'資料下載-KI-Chart'!G70</f>
        <v>3</v>
      </c>
      <c r="J294" s="65">
        <f>'資料下載-KI-Chart'!H70</f>
        <v>5.48</v>
      </c>
      <c r="K294" s="105">
        <f>'資料下載-KI-Chart'!K70</f>
        <v>0.18</v>
      </c>
      <c r="L294" s="65">
        <f>'資料下載-KI-Chart'!J70</f>
        <v>0.55</v>
      </c>
      <c r="M294" s="66">
        <f>'資料下載-KI-Chart'!I70</f>
        <v>2.632</v>
      </c>
    </row>
    <row r="295" spans="1:13" ht="16.5">
      <c r="A295" s="39">
        <v>3</v>
      </c>
      <c r="B295" s="50">
        <f>'資料下載-KI-Chart'!B71</f>
        <v>41462</v>
      </c>
      <c r="C295" s="50">
        <f>'資料下載-KI-Chart'!D71</f>
        <v>181621</v>
      </c>
      <c r="D295" s="50">
        <f>'資料下載-KI-Chart'!E71</f>
        <v>447760</v>
      </c>
      <c r="E295" s="254">
        <f>'資料下載-KI-Chart'!F71</f>
        <v>3.1</v>
      </c>
      <c r="F295" s="254">
        <f>'資料下載-KI-Chart'!C71</f>
        <v>5.56</v>
      </c>
      <c r="G295" s="51">
        <f t="shared" si="49"/>
        <v>4.380420626115479</v>
      </c>
      <c r="H295" s="51">
        <f t="shared" si="50"/>
        <v>10.799286093290242</v>
      </c>
      <c r="I295" s="65">
        <f>'資料下載-KI-Chart'!G71</f>
        <v>3.24</v>
      </c>
      <c r="J295" s="65">
        <f>'資料下載-KI-Chart'!H71</f>
        <v>5</v>
      </c>
      <c r="K295" s="105">
        <f>'資料下載-KI-Chart'!K71</f>
        <v>0.178</v>
      </c>
      <c r="L295" s="65">
        <f>'資料下載-KI-Chart'!J71</f>
        <v>0.52</v>
      </c>
      <c r="M295" s="66">
        <f>'資料下載-KI-Chart'!I71</f>
        <v>2.632</v>
      </c>
    </row>
    <row r="296" spans="1:13" ht="16.5">
      <c r="A296" s="2">
        <v>4</v>
      </c>
      <c r="B296" s="50">
        <f>'資料下載-KI-Chart'!B72</f>
        <v>41484</v>
      </c>
      <c r="C296" s="50">
        <f>'資料下載-KI-Chart'!D72</f>
        <v>182616</v>
      </c>
      <c r="D296" s="50">
        <f>'資料下載-KI-Chart'!E72</f>
        <v>450874</v>
      </c>
      <c r="E296" s="254">
        <f>'資料下載-KI-Chart'!F72</f>
        <v>3.71</v>
      </c>
      <c r="F296" s="254">
        <f>'資料下載-KI-Chart'!C72</f>
        <v>6.34</v>
      </c>
      <c r="G296" s="51">
        <f t="shared" si="49"/>
        <v>4.402082730691351</v>
      </c>
      <c r="H296" s="51">
        <f t="shared" si="50"/>
        <v>10.868624047825667</v>
      </c>
      <c r="I296" s="65">
        <f>'資料下載-KI-Chart'!G72</f>
        <v>3.51</v>
      </c>
      <c r="J296" s="65">
        <f>'資料下載-KI-Chart'!H72</f>
        <v>4.97</v>
      </c>
      <c r="K296" s="105">
        <f>'資料下載-KI-Chart'!K72</f>
        <v>0.189</v>
      </c>
      <c r="L296" s="65">
        <f>'資料下載-KI-Chart'!J72</f>
        <v>0.49</v>
      </c>
      <c r="M296" s="66">
        <f>'資料下載-KI-Chart'!I72</f>
        <v>2.631</v>
      </c>
    </row>
    <row r="297" spans="1:13" ht="16.5">
      <c r="A297" s="39">
        <v>5</v>
      </c>
      <c r="B297" s="50">
        <f>'資料下載-KI-Chart'!B73</f>
        <v>41689</v>
      </c>
      <c r="C297" s="50">
        <f>'資料下載-KI-Chart'!D73</f>
        <v>183473</v>
      </c>
      <c r="D297" s="50">
        <f>'資料下載-KI-Chart'!E73</f>
        <v>452276</v>
      </c>
      <c r="E297" s="254">
        <f>'資料下載-KI-Chart'!F73</f>
        <v>3.4</v>
      </c>
      <c r="F297" s="254">
        <f>'資料下載-KI-Chart'!C73</f>
        <v>6.46</v>
      </c>
      <c r="G297" s="51">
        <f t="shared" si="49"/>
        <v>4.400993067715705</v>
      </c>
      <c r="H297" s="51">
        <f t="shared" si="50"/>
        <v>10.84880903835544</v>
      </c>
      <c r="I297" s="65">
        <f>'資料下載-KI-Chart'!G73</f>
        <v>3.15</v>
      </c>
      <c r="J297" s="65">
        <f>'資料下載-KI-Chart'!H73</f>
        <v>4.38</v>
      </c>
      <c r="K297" s="105">
        <f>'資料下載-KI-Chart'!K73</f>
        <v>0.188</v>
      </c>
      <c r="L297" s="65">
        <f>'資料下載-KI-Chart'!J73</f>
        <v>0.49</v>
      </c>
      <c r="M297" s="66">
        <f>'資料下載-KI-Chart'!I73</f>
        <v>2.631</v>
      </c>
    </row>
    <row r="298" spans="1:13" ht="16.5">
      <c r="A298" s="2">
        <v>6</v>
      </c>
      <c r="B298" s="50">
        <f>'資料下載-KI-Chart'!B74</f>
        <v>41736</v>
      </c>
      <c r="C298" s="50">
        <f>'資料下載-KI-Chart'!D74</f>
        <v>182744</v>
      </c>
      <c r="D298" s="50">
        <f>'資料下載-KI-Chart'!E74</f>
        <v>450382</v>
      </c>
      <c r="E298" s="254">
        <f>'資料下載-KI-Chart'!F74</f>
        <v>3.05</v>
      </c>
      <c r="F298" s="254">
        <f>'資料下載-KI-Chart'!C74</f>
        <v>6.27</v>
      </c>
      <c r="G298" s="51">
        <f t="shared" si="49"/>
        <v>4.378570059421123</v>
      </c>
      <c r="H298" s="51">
        <f t="shared" si="50"/>
        <v>10.791211424190148</v>
      </c>
      <c r="I298" s="65">
        <f>'資料下載-KI-Chart'!G74</f>
        <v>3.23</v>
      </c>
      <c r="J298" s="65">
        <f>'資料下載-KI-Chart'!H74</f>
        <v>4.04</v>
      </c>
      <c r="K298" s="105">
        <f>'資料下載-KI-Chart'!K74</f>
        <v>0.202</v>
      </c>
      <c r="L298" s="65">
        <f>'資料下載-KI-Chart'!J74</f>
        <v>0.62</v>
      </c>
      <c r="M298" s="66">
        <f>'資料下載-KI-Chart'!I74</f>
        <v>2.631</v>
      </c>
    </row>
    <row r="299" spans="1:13" ht="16.5">
      <c r="A299" s="39">
        <v>7</v>
      </c>
      <c r="B299" s="50">
        <f>'資料下載-KI-Chart'!B75</f>
        <v>41627</v>
      </c>
      <c r="C299" s="50">
        <f>'資料下載-KI-Chart'!D75</f>
        <v>184632</v>
      </c>
      <c r="D299" s="50">
        <f>'資料下載-KI-Chart'!E75</f>
        <v>452028</v>
      </c>
      <c r="E299" s="254">
        <f>'資料下載-KI-Chart'!F75</f>
        <v>3.38</v>
      </c>
      <c r="F299" s="254">
        <f>'資料下載-KI-Chart'!C75</f>
        <v>5.64</v>
      </c>
      <c r="G299" s="51">
        <f t="shared" si="49"/>
        <v>4.435390491748144</v>
      </c>
      <c r="H299" s="51">
        <f t="shared" si="50"/>
        <v>10.859009777307998</v>
      </c>
      <c r="I299" s="65">
        <f>'資料下載-KI-Chart'!G75</f>
        <v>2.97</v>
      </c>
      <c r="J299" s="65">
        <f>'資料下載-KI-Chart'!H75</f>
        <v>4.26</v>
      </c>
      <c r="K299" s="105">
        <f>'資料下載-KI-Chart'!K75</f>
        <v>0.185</v>
      </c>
      <c r="L299" s="65">
        <f>'資料下載-KI-Chart'!J75</f>
        <v>0.56</v>
      </c>
      <c r="M299" s="66">
        <f>'資料下載-KI-Chart'!I75</f>
        <v>2.636</v>
      </c>
    </row>
    <row r="300" spans="1:13" ht="16.5">
      <c r="A300" s="39">
        <v>8</v>
      </c>
      <c r="B300" s="50">
        <f>'資料下載-KI-Chart'!B76</f>
        <v>41917</v>
      </c>
      <c r="C300" s="50">
        <f>'資料下載-KI-Chart'!D76</f>
        <v>187268</v>
      </c>
      <c r="D300" s="50">
        <f>'資料下載-KI-Chart'!E76</f>
        <v>453135</v>
      </c>
      <c r="E300" s="254">
        <f>'資料下載-KI-Chart'!F76</f>
        <v>3.35</v>
      </c>
      <c r="F300" s="254">
        <f>'資料下載-KI-Chart'!C76</f>
        <v>6.36</v>
      </c>
      <c r="G300" s="51">
        <f t="shared" si="49"/>
        <v>4.467590714984374</v>
      </c>
      <c r="H300" s="51">
        <f t="shared" si="50"/>
        <v>10.810291767063482</v>
      </c>
      <c r="I300" s="65">
        <f>'資料下載-KI-Chart'!G76</f>
        <v>3.18</v>
      </c>
      <c r="J300" s="65">
        <f>'資料下載-KI-Chart'!H76</f>
        <v>3.95</v>
      </c>
      <c r="K300" s="105">
        <f>'資料下載-KI-Chart'!K76</f>
        <v>0.18</v>
      </c>
      <c r="L300" s="65">
        <f>'資料下載-KI-Chart'!J76</f>
        <v>0.57</v>
      </c>
      <c r="M300" s="66">
        <f>'資料下載-KI-Chart'!I76</f>
        <v>2.636</v>
      </c>
    </row>
    <row r="301" spans="1:13" ht="16.5">
      <c r="A301" s="39">
        <v>9</v>
      </c>
      <c r="B301" s="50">
        <f>'資料下載-KI-Chart'!B77</f>
        <v>42122</v>
      </c>
      <c r="C301" s="50">
        <f>'資料下載-KI-Chart'!D77</f>
        <v>187446</v>
      </c>
      <c r="D301" s="50">
        <f>'資料下載-KI-Chart'!E77</f>
        <v>453277</v>
      </c>
      <c r="E301" s="254">
        <f>'資料下載-KI-Chart'!F77</f>
        <v>3.4</v>
      </c>
      <c r="F301" s="254">
        <f>'資料下載-KI-Chart'!C77</f>
        <v>6.27</v>
      </c>
      <c r="G301" s="51">
        <f t="shared" si="49"/>
        <v>4.450073595745691</v>
      </c>
      <c r="H301" s="51">
        <f t="shared" si="50"/>
        <v>10.761051232135227</v>
      </c>
      <c r="I301" s="65">
        <f>'資料下載-KI-Chart'!G77</f>
        <v>3.32</v>
      </c>
      <c r="J301" s="65">
        <f>'資料下載-KI-Chart'!H77</f>
        <v>4.21</v>
      </c>
      <c r="K301" s="105">
        <f>'資料下載-KI-Chart'!K77</f>
        <v>0.177</v>
      </c>
      <c r="L301" s="65">
        <f>'資料下載-KI-Chart'!J77</f>
        <v>0.57</v>
      </c>
      <c r="M301" s="66">
        <f>'資料下載-KI-Chart'!I77</f>
        <v>2.636</v>
      </c>
    </row>
    <row r="302" spans="1:13" ht="16.5">
      <c r="A302" s="39">
        <v>10</v>
      </c>
      <c r="B302" s="50">
        <f>'資料下載-KI-Chart'!B78</f>
        <v>42075</v>
      </c>
      <c r="C302" s="50">
        <f>'資料下載-KI-Chart'!D78</f>
        <v>186632</v>
      </c>
      <c r="D302" s="50">
        <f>'資料下載-KI-Chart'!E78</f>
        <v>454835</v>
      </c>
      <c r="E302" s="254">
        <f>'資料下載-KI-Chart'!F78</f>
        <v>3.79</v>
      </c>
      <c r="F302" s="254">
        <f>'資料下載-KI-Chart'!C78</f>
        <v>6.52</v>
      </c>
      <c r="G302" s="51">
        <f t="shared" si="49"/>
        <v>4.435698158051099</v>
      </c>
      <c r="H302" s="51">
        <f t="shared" si="50"/>
        <v>10.81010101010101</v>
      </c>
      <c r="I302" s="65">
        <f>'資料下載-KI-Chart'!G78</f>
        <v>4.16</v>
      </c>
      <c r="J302" s="65">
        <f>'資料下載-KI-Chart'!H78</f>
        <v>4.89</v>
      </c>
      <c r="K302" s="105">
        <f>'資料下載-KI-Chart'!K78</f>
        <v>0.177</v>
      </c>
      <c r="L302" s="65">
        <f>'資料下載-KI-Chart'!J78</f>
        <v>0.57</v>
      </c>
      <c r="M302" s="66">
        <f>'資料下載-KI-Chart'!I78</f>
        <v>2.631</v>
      </c>
    </row>
    <row r="303" spans="1:13" ht="16.5">
      <c r="A303" s="39">
        <v>11</v>
      </c>
      <c r="B303" s="50">
        <f>'資料下載-KI-Chart'!B79</f>
        <v>42181</v>
      </c>
      <c r="C303" s="50">
        <f>'資料下載-KI-Chart'!D79</f>
        <v>187404</v>
      </c>
      <c r="D303" s="50">
        <f>'資料下載-KI-Chart'!E79</f>
        <v>457668</v>
      </c>
      <c r="E303" s="254">
        <f>'資料下載-KI-Chart'!F79</f>
        <v>4.14</v>
      </c>
      <c r="F303" s="254">
        <f>'資料下載-KI-Chart'!C79</f>
        <v>6.67</v>
      </c>
      <c r="G303" s="51">
        <f t="shared" si="49"/>
        <v>4.442853417415424</v>
      </c>
      <c r="H303" s="51">
        <f t="shared" si="50"/>
        <v>10.85009838552903</v>
      </c>
      <c r="I303" s="65">
        <f>'資料下載-KI-Chart'!G79</f>
        <v>4.03</v>
      </c>
      <c r="J303" s="65">
        <f>'資料下載-KI-Chart'!H79</f>
        <v>4.51</v>
      </c>
      <c r="K303" s="105">
        <f>'資料下載-KI-Chart'!K79</f>
        <v>0.176</v>
      </c>
      <c r="L303" s="65">
        <f>'資料下載-KI-Chart'!J79</f>
        <v>0.54</v>
      </c>
      <c r="M303" s="66">
        <f>'資料下載-KI-Chart'!I79</f>
        <v>2.631</v>
      </c>
    </row>
    <row r="304" spans="1:13" ht="16.5">
      <c r="A304" s="39">
        <v>12</v>
      </c>
      <c r="B304" s="50">
        <f>'資料下載-KI-Chart'!B80</f>
        <v>42878</v>
      </c>
      <c r="C304" s="50">
        <f>'資料下載-KI-Chart'!D80</f>
        <v>189014</v>
      </c>
      <c r="D304" s="50">
        <f>'資料下載-KI-Chart'!E80</f>
        <v>458473</v>
      </c>
      <c r="E304" s="254">
        <f>'資料下載-KI-Chart'!F80</f>
        <v>4.12</v>
      </c>
      <c r="F304" s="254">
        <f>'資料下載-KI-Chart'!C80</f>
        <v>7.03</v>
      </c>
      <c r="G304" s="51">
        <f t="shared" si="49"/>
        <v>4.408181351742152</v>
      </c>
      <c r="H304" s="51">
        <f t="shared" si="50"/>
        <v>10.69249965017025</v>
      </c>
      <c r="I304" s="65">
        <f>'資料下載-KI-Chart'!G80</f>
        <v>4.38</v>
      </c>
      <c r="J304" s="65">
        <f>'資料下載-KI-Chart'!H80</f>
        <v>4.96</v>
      </c>
      <c r="K304" s="105">
        <f>'資料下載-KI-Chart'!K80</f>
        <v>0.177</v>
      </c>
      <c r="L304" s="65">
        <f>'資料下載-KI-Chart'!J80</f>
        <v>0.57</v>
      </c>
      <c r="M304" s="66">
        <f>'資料下載-KI-Chart'!I80</f>
        <v>2.631</v>
      </c>
    </row>
    <row r="305" spans="1:13" ht="16.5">
      <c r="A305" s="28" t="s">
        <v>448</v>
      </c>
      <c r="B305" s="50">
        <f>'資料下載-KI-Chart'!B81</f>
        <v>44591</v>
      </c>
      <c r="C305" s="50">
        <f>'資料下載-KI-Chart'!D81</f>
        <v>192034</v>
      </c>
      <c r="D305" s="50">
        <f>'資料下載-KI-Chart'!E81</f>
        <v>462595</v>
      </c>
      <c r="E305" s="254">
        <f>'資料下載-KI-Chart'!F81</f>
        <v>4.6</v>
      </c>
      <c r="F305" s="254">
        <f>'資料下載-KI-Chart'!C81</f>
        <v>9.29</v>
      </c>
      <c r="G305" s="51">
        <f t="shared" si="49"/>
        <v>4.3065641048642105</v>
      </c>
      <c r="H305" s="51">
        <f t="shared" si="50"/>
        <v>10.374178645915094</v>
      </c>
      <c r="I305" s="65">
        <f>'資料下載-KI-Chart'!G81</f>
        <v>4.71</v>
      </c>
      <c r="J305" s="65">
        <f>'資料下載-KI-Chart'!H81</f>
        <v>4.9</v>
      </c>
      <c r="K305" s="105">
        <f>'資料下載-KI-Chart'!K81</f>
        <v>0.18</v>
      </c>
      <c r="L305" s="65">
        <f>'資料下載-KI-Chart'!J81</f>
        <v>0.54</v>
      </c>
      <c r="M305" s="66">
        <f>'資料下載-KI-Chart'!I81</f>
        <v>2.631</v>
      </c>
    </row>
    <row r="306" spans="1:13" ht="16.5">
      <c r="A306" s="28">
        <v>2</v>
      </c>
      <c r="B306" s="50">
        <f>'資料下載-KI-Chart'!B82</f>
        <v>44659</v>
      </c>
      <c r="C306" s="50">
        <f>'資料下載-KI-Chart'!D82</f>
        <v>193608</v>
      </c>
      <c r="D306" s="50">
        <f>'資料下載-KI-Chart'!E82</f>
        <v>466110</v>
      </c>
      <c r="E306" s="254">
        <f>'資料下載-KI-Chart'!F82</f>
        <v>4.35</v>
      </c>
      <c r="F306" s="254">
        <f>'資料下載-KI-Chart'!C82</f>
        <v>4.9</v>
      </c>
      <c r="G306" s="51">
        <f t="shared" si="49"/>
        <v>4.335251573031192</v>
      </c>
      <c r="H306" s="51">
        <f t="shared" si="50"/>
        <v>10.437089948274703</v>
      </c>
      <c r="I306" s="65">
        <f>'資料下載-KI-Chart'!G82</f>
        <v>4.79</v>
      </c>
      <c r="J306" s="65">
        <f>'資料下載-KI-Chart'!H82</f>
        <v>5.47</v>
      </c>
      <c r="K306" s="105">
        <f>'資料下載-KI-Chart'!K82</f>
        <v>0.178</v>
      </c>
      <c r="L306" s="65">
        <f>'資料下載-KI-Chart'!J82</f>
        <v>0.56</v>
      </c>
      <c r="M306" s="66">
        <f>'資料下載-KI-Chart'!I82</f>
        <v>2.631</v>
      </c>
    </row>
    <row r="307" spans="1:13" ht="16.5">
      <c r="A307" s="39">
        <v>3</v>
      </c>
      <c r="B307" s="50">
        <f>'資料下載-KI-Chart'!B83</f>
        <v>44947</v>
      </c>
      <c r="C307" s="50">
        <f>'資料下載-KI-Chart'!D83</f>
        <v>194377</v>
      </c>
      <c r="D307" s="50">
        <f>'資料下載-KI-Chart'!E83</f>
        <v>467536</v>
      </c>
      <c r="E307" s="254">
        <f>'資料下載-KI-Chart'!F83</f>
        <v>4.42</v>
      </c>
      <c r="F307" s="254">
        <f>'資料下載-KI-Chart'!C83</f>
        <v>8.33</v>
      </c>
      <c r="G307" s="51">
        <f t="shared" si="49"/>
        <v>4.324582285803279</v>
      </c>
      <c r="H307" s="51">
        <f t="shared" si="50"/>
        <v>10.401940062740561</v>
      </c>
      <c r="I307" s="65">
        <f>'資料下載-KI-Chart'!G83</f>
        <v>4.7</v>
      </c>
      <c r="J307" s="65">
        <f>'資料下載-KI-Chart'!H83</f>
        <v>5.57</v>
      </c>
      <c r="K307" s="105">
        <f>'資料下載-KI-Chart'!K83</f>
        <v>0.144</v>
      </c>
      <c r="L307" s="65">
        <f>'資料下載-KI-Chart'!J83</f>
        <v>0.51</v>
      </c>
      <c r="M307" s="66">
        <f>'資料下載-KI-Chart'!I83</f>
        <v>2.631</v>
      </c>
    </row>
    <row r="308" spans="1:13" ht="16.5">
      <c r="A308" s="2">
        <v>4</v>
      </c>
      <c r="B308" s="50">
        <f>'資料下載-KI-Chart'!B84</f>
        <v>44397</v>
      </c>
      <c r="C308" s="50">
        <f>'資料下載-KI-Chart'!D84</f>
        <v>196305</v>
      </c>
      <c r="D308" s="50">
        <f>'資料下載-KI-Chart'!E84</f>
        <v>469869</v>
      </c>
      <c r="E308" s="254">
        <f>'資料下載-KI-Chart'!F84</f>
        <v>4.21</v>
      </c>
      <c r="F308" s="254">
        <f>'資料下載-KI-Chart'!C84</f>
        <v>6.96</v>
      </c>
      <c r="G308" s="51">
        <f t="shared" si="49"/>
        <v>4.4215825393607675</v>
      </c>
      <c r="H308" s="51">
        <f t="shared" si="50"/>
        <v>10.583350226366646</v>
      </c>
      <c r="I308" s="65">
        <f>'資料下載-KI-Chart'!G84</f>
        <v>4.11</v>
      </c>
      <c r="J308" s="65">
        <f>'資料下載-KI-Chart'!H84</f>
        <v>5.52</v>
      </c>
      <c r="K308" s="105">
        <f>'資料下載-KI-Chart'!K84</f>
        <v>0.079</v>
      </c>
      <c r="L308" s="65">
        <f>'資料下載-KI-Chart'!J84</f>
        <v>0.48</v>
      </c>
      <c r="M308" s="66">
        <f>'資料下載-KI-Chart'!I84</f>
        <v>2.577</v>
      </c>
    </row>
    <row r="309" spans="1:13" ht="16.5">
      <c r="A309" s="2">
        <v>5</v>
      </c>
      <c r="B309" s="50">
        <f>'資料下載-KI-Chart'!B85</f>
        <v>44503</v>
      </c>
      <c r="C309" s="50">
        <f>'資料下載-KI-Chart'!D85</f>
        <v>197799</v>
      </c>
      <c r="D309" s="50">
        <f>'資料下載-KI-Chart'!E85</f>
        <v>471164</v>
      </c>
      <c r="E309" s="254">
        <f>'資料下載-KI-Chart'!F85</f>
        <v>4.18</v>
      </c>
      <c r="F309" s="254">
        <f>'資料下載-KI-Chart'!C85</f>
        <v>6.7</v>
      </c>
      <c r="G309" s="51">
        <f t="shared" si="49"/>
        <v>4.444621710895895</v>
      </c>
      <c r="H309" s="51">
        <f t="shared" si="50"/>
        <v>10.587241309574635</v>
      </c>
      <c r="I309" s="65">
        <f>'資料下載-KI-Chart'!G85</f>
        <v>4.53</v>
      </c>
      <c r="J309" s="65">
        <f>'資料下載-KI-Chart'!H85</f>
        <v>5.72</v>
      </c>
      <c r="K309" s="105">
        <f>'資料下載-KI-Chart'!K85</f>
        <v>0.079</v>
      </c>
      <c r="L309" s="65">
        <f>'資料下載-KI-Chart'!J85</f>
        <v>0.37</v>
      </c>
      <c r="M309" s="66">
        <f>'資料下載-KI-Chart'!I85</f>
        <v>2.477</v>
      </c>
    </row>
    <row r="310" spans="1:13" ht="16.5">
      <c r="A310" s="2">
        <v>6</v>
      </c>
      <c r="B310" s="50">
        <f>'資料下載-KI-Chart'!B86</f>
        <v>45084</v>
      </c>
      <c r="C310" s="50">
        <f>'資料下載-KI-Chart'!D86</f>
        <v>200827</v>
      </c>
      <c r="D310" s="50">
        <f>'資料下載-KI-Chart'!E86</f>
        <v>474773</v>
      </c>
      <c r="E310" s="254">
        <f>'資料下載-KI-Chart'!F86</f>
        <v>5.42</v>
      </c>
      <c r="F310" s="254">
        <f>'資料下載-KI-Chart'!C86</f>
        <v>7.97</v>
      </c>
      <c r="G310" s="51">
        <f aca="true" t="shared" si="51" ref="G310:G317">C310/B310</f>
        <v>4.454507142223405</v>
      </c>
      <c r="H310" s="51">
        <f aca="true" t="shared" si="52" ref="H310:H317">D310/B310</f>
        <v>10.53085351787774</v>
      </c>
      <c r="I310" s="65">
        <f>'資料下載-KI-Chart'!G86</f>
        <v>4.74</v>
      </c>
      <c r="J310" s="65">
        <f>'資料下載-KI-Chart'!H86</f>
        <v>6.98</v>
      </c>
      <c r="K310" s="105">
        <f>'資料下載-KI-Chart'!K86</f>
        <v>0.082</v>
      </c>
      <c r="L310" s="65">
        <f>'資料下載-KI-Chart'!J86</f>
        <v>0.36</v>
      </c>
      <c r="M310" s="66">
        <f>'資料下載-KI-Chart'!I86</f>
        <v>2.477</v>
      </c>
    </row>
    <row r="311" spans="1:13" ht="16.5">
      <c r="A311" s="2">
        <v>7</v>
      </c>
      <c r="B311" s="50">
        <f>'資料下載-KI-Chart'!B87</f>
        <v>45065</v>
      </c>
      <c r="C311" s="50">
        <f>'資料下載-KI-Chart'!D87</f>
        <v>203647</v>
      </c>
      <c r="D311" s="50">
        <f>'資料下載-KI-Chart'!E87</f>
        <v>478654</v>
      </c>
      <c r="E311" s="254">
        <f>'資料下載-KI-Chart'!F87</f>
        <v>5.89</v>
      </c>
      <c r="F311" s="254">
        <f>'資料下載-KI-Chart'!C87</f>
        <v>8.21</v>
      </c>
      <c r="G311" s="51">
        <f t="shared" si="51"/>
        <v>4.518961500055475</v>
      </c>
      <c r="H311" s="51">
        <f t="shared" si="52"/>
        <v>10.62141351381338</v>
      </c>
      <c r="I311" s="65">
        <f>'資料下載-KI-Chart'!G87</f>
        <v>6.17</v>
      </c>
      <c r="J311" s="65">
        <f>'資料下載-KI-Chart'!H87</f>
        <v>7.19</v>
      </c>
      <c r="K311" s="105">
        <f>'資料下載-KI-Chart'!K87</f>
        <v>0.083</v>
      </c>
      <c r="L311" s="65">
        <f>'資料下載-KI-Chart'!J87</f>
        <v>0.35</v>
      </c>
      <c r="M311" s="66">
        <f>'資料下載-KI-Chart'!I87</f>
        <v>2.441</v>
      </c>
    </row>
    <row r="312" spans="1:15" ht="16.5">
      <c r="A312" s="2">
        <v>8</v>
      </c>
      <c r="B312" s="50">
        <f>'資料下載-KI-Chart'!B88</f>
        <v>45688</v>
      </c>
      <c r="C312" s="50">
        <f>'資料下載-KI-Chart'!D88</f>
        <v>207795</v>
      </c>
      <c r="D312" s="50">
        <f>'資料下載-KI-Chart'!E88</f>
        <v>483436</v>
      </c>
      <c r="E312" s="254">
        <f>'資料下載-KI-Chart'!F88</f>
        <v>6.69</v>
      </c>
      <c r="F312" s="254">
        <f>'資料下載-KI-Chart'!C88</f>
        <v>8.94</v>
      </c>
      <c r="G312" s="51">
        <f t="shared" si="51"/>
        <v>4.548130800210121</v>
      </c>
      <c r="H312" s="51">
        <f t="shared" si="52"/>
        <v>10.581246716862196</v>
      </c>
      <c r="I312" s="65">
        <f>'資料下載-KI-Chart'!G88</f>
        <v>6.66</v>
      </c>
      <c r="J312" s="65">
        <f>'資料下載-KI-Chart'!H88</f>
        <v>7.24</v>
      </c>
      <c r="K312" s="105">
        <f>'資料下載-KI-Chart'!K88</f>
        <v>0.082</v>
      </c>
      <c r="L312" s="65">
        <f>'資料下載-KI-Chart'!J88</f>
        <v>0.33</v>
      </c>
      <c r="M312" s="66">
        <f>'資料下載-KI-Chart'!I88</f>
        <v>2.441</v>
      </c>
      <c r="O312" s="5" t="e">
        <f>count</f>
        <v>#NAME?</v>
      </c>
    </row>
    <row r="313" spans="1:13" ht="16.5">
      <c r="A313" s="2">
        <v>9</v>
      </c>
      <c r="B313" s="50">
        <f>'資料下載-KI-Chart'!B89</f>
        <v>46188</v>
      </c>
      <c r="C313" s="50">
        <f>'資料下載-KI-Chart'!D89</f>
        <v>210117</v>
      </c>
      <c r="D313" s="50">
        <f>'資料下載-KI-Chart'!E89</f>
        <v>485673</v>
      </c>
      <c r="E313" s="254">
        <f>'資料下載-KI-Chart'!F89</f>
        <v>7.15</v>
      </c>
      <c r="F313" s="254">
        <f>'資料下載-KI-Chart'!C89</f>
        <v>9.6</v>
      </c>
      <c r="G313" s="51">
        <f t="shared" si="51"/>
        <v>4.549168615224733</v>
      </c>
      <c r="H313" s="51">
        <f t="shared" si="52"/>
        <v>10.51513380098727</v>
      </c>
      <c r="I313" s="65">
        <f>'資料下載-KI-Chart'!G89</f>
        <v>6.77</v>
      </c>
      <c r="J313" s="65">
        <f>'資料下載-KI-Chart'!H89</f>
        <v>6.71</v>
      </c>
      <c r="K313" s="105">
        <f>'資料下載-KI-Chart'!K89</f>
        <v>0.082</v>
      </c>
      <c r="L313" s="65">
        <f>'資料下載-KI-Chart'!J89</f>
        <v>0.31</v>
      </c>
      <c r="M313" s="66">
        <f>'資料下載-KI-Chart'!I89</f>
        <v>2.441</v>
      </c>
    </row>
    <row r="314" spans="1:13" ht="16.5">
      <c r="A314" s="2">
        <v>10</v>
      </c>
      <c r="B314" s="50">
        <f>'資料下載-KI-Chart'!B90</f>
        <v>46202</v>
      </c>
      <c r="C314" s="50">
        <f>'資料下載-KI-Chart'!D90</f>
        <v>210614</v>
      </c>
      <c r="D314" s="50">
        <f>'資料下載-KI-Chart'!E90</f>
        <v>486915</v>
      </c>
      <c r="E314" s="254">
        <f>'資料下載-KI-Chart'!F90</f>
        <v>7.05</v>
      </c>
      <c r="F314" s="254">
        <f>'資料下載-KI-Chart'!C90</f>
        <v>9.76</v>
      </c>
      <c r="G314" s="51">
        <f t="shared" si="51"/>
        <v>4.558547249036838</v>
      </c>
      <c r="H314" s="51">
        <f t="shared" si="52"/>
        <v>10.538829487900957</v>
      </c>
      <c r="I314" s="65">
        <f>'資料下載-KI-Chart'!G90</f>
        <v>6.62</v>
      </c>
      <c r="J314" s="65">
        <f>'資料下載-KI-Chart'!H90</f>
        <v>6.75</v>
      </c>
      <c r="K314" s="105">
        <f>'資料下載-KI-Chart'!K90</f>
        <v>0.082</v>
      </c>
      <c r="L314" s="65">
        <f>'資料下載-KI-Chart'!J90</f>
        <v>0.3</v>
      </c>
      <c r="M314" s="66">
        <f>'資料下載-KI-Chart'!I90</f>
        <v>2.442</v>
      </c>
    </row>
    <row r="315" spans="1:13" ht="16.5">
      <c r="A315" s="2">
        <v>11</v>
      </c>
      <c r="B315" s="50">
        <f>'資料下載-KI-Chart'!B91</f>
        <v>46614</v>
      </c>
      <c r="C315" s="50">
        <f>'資料下載-KI-Chart'!D91</f>
        <v>214199</v>
      </c>
      <c r="D315" s="50">
        <f>'資料下載-KI-Chart'!E91</f>
        <v>492449</v>
      </c>
      <c r="E315" s="254">
        <f>'資料下載-KI-Chart'!F91</f>
        <v>7.6</v>
      </c>
      <c r="F315" s="254">
        <f>'資料下載-KI-Chart'!C91</f>
        <v>10.46</v>
      </c>
      <c r="G315" s="51">
        <f t="shared" si="51"/>
        <v>4.595164542841206</v>
      </c>
      <c r="H315" s="51">
        <f t="shared" si="52"/>
        <v>10.564401252842494</v>
      </c>
      <c r="I315" s="65">
        <f>'資料下載-KI-Chart'!G91</f>
        <v>7.31</v>
      </c>
      <c r="J315" s="65">
        <f>'資料下載-KI-Chart'!H91</f>
        <v>6.76</v>
      </c>
      <c r="K315" s="105">
        <f>'資料下載-KI-Chart'!K91</f>
        <v>0.08</v>
      </c>
      <c r="L315" s="65">
        <f>'資料下載-KI-Chart'!J91</f>
        <v>0.27</v>
      </c>
      <c r="M315" s="66">
        <f>'資料下載-KI-Chart'!I91</f>
        <v>2.442</v>
      </c>
    </row>
    <row r="316" spans="1:13" ht="16.5">
      <c r="A316" s="2">
        <v>12</v>
      </c>
      <c r="B316" s="50">
        <f>'資料下載-KI-Chart'!B92</f>
        <v>47740</v>
      </c>
      <c r="C316" s="50">
        <f>'資料下載-KI-Chart'!D92</f>
        <v>219579</v>
      </c>
      <c r="D316" s="50">
        <f>'資料下載-KI-Chart'!E92</f>
        <v>497214</v>
      </c>
      <c r="E316" s="254">
        <f>'資料下載-KI-Chart'!F92</f>
        <v>8.45</v>
      </c>
      <c r="F316" s="254">
        <f>'資料下載-KI-Chart'!C92</f>
        <v>11.29</v>
      </c>
      <c r="G316" s="51">
        <f t="shared" si="51"/>
        <v>4.599476330121491</v>
      </c>
      <c r="H316" s="51">
        <f t="shared" si="52"/>
        <v>10.415039798910767</v>
      </c>
      <c r="I316" s="65">
        <f>'資料下載-KI-Chart'!G92</f>
        <v>9.17</v>
      </c>
      <c r="J316" s="65">
        <f>'資料下載-KI-Chart'!H92</f>
        <v>6.79</v>
      </c>
      <c r="K316" s="105">
        <f>'資料下載-KI-Chart'!K92</f>
        <v>0.08</v>
      </c>
      <c r="L316" s="65">
        <f>'資料下載-KI-Chart'!J92</f>
        <v>0.24</v>
      </c>
      <c r="M316" s="66">
        <f>'資料下載-KI-Chart'!I92</f>
        <v>2.442</v>
      </c>
    </row>
    <row r="317" spans="1:13" ht="16.5">
      <c r="A317" s="28" t="s">
        <v>458</v>
      </c>
      <c r="B317" s="50">
        <f>'資料下載-KI-Chart'!B93</f>
        <v>48615</v>
      </c>
      <c r="C317" s="50">
        <f>'資料下載-KI-Chart'!D93</f>
        <v>226228</v>
      </c>
      <c r="D317" s="50">
        <f>'資料下載-KI-Chart'!E93</f>
        <v>503468</v>
      </c>
      <c r="E317" s="254">
        <f>'資料下載-KI-Chart'!F93</f>
        <v>8.84</v>
      </c>
      <c r="F317" s="254">
        <f>'資料下載-KI-Chart'!C93</f>
        <v>9.05</v>
      </c>
      <c r="G317" s="51">
        <f t="shared" si="51"/>
        <v>4.653460865987864</v>
      </c>
      <c r="H317" s="51">
        <f t="shared" si="52"/>
        <v>10.356227501799856</v>
      </c>
      <c r="I317" s="65">
        <f>'資料下載-KI-Chart'!G93</f>
        <v>8.37</v>
      </c>
      <c r="J317" s="65">
        <f>'資料下載-KI-Chart'!H93</f>
        <v>6.87</v>
      </c>
      <c r="K317" s="105">
        <f>'資料下載-KI-Chart'!K93</f>
        <v>0.079</v>
      </c>
      <c r="L317" s="65">
        <f>'資料下載-KI-Chart'!J93</f>
        <v>0.24</v>
      </c>
      <c r="M317" s="66">
        <f>'資料下載-KI-Chart'!I93</f>
        <v>2.441</v>
      </c>
    </row>
    <row r="318" spans="1:13" ht="16.5">
      <c r="A318" s="28">
        <v>2</v>
      </c>
      <c r="B318" s="50">
        <f>'資料下載-KI-Chart'!B94</f>
        <v>50789</v>
      </c>
      <c r="C318" s="50">
        <f>'資料下載-KI-Chart'!D94</f>
        <v>229565</v>
      </c>
      <c r="D318" s="50">
        <f>'資料下載-KI-Chart'!E94</f>
        <v>508623</v>
      </c>
      <c r="E318" s="254">
        <f>'資料下載-KI-Chart'!F94</f>
        <v>9.12</v>
      </c>
      <c r="F318" s="254">
        <f>'資料下載-KI-Chart'!C94</f>
        <v>13.64</v>
      </c>
      <c r="G318" s="51">
        <f aca="true" t="shared" si="53" ref="G318:G323">C318/B318</f>
        <v>4.519974797692414</v>
      </c>
      <c r="H318" s="51">
        <f aca="true" t="shared" si="54" ref="H318:H323">D318/B318</f>
        <v>10.014432258953711</v>
      </c>
      <c r="I318" s="65">
        <f>'資料下載-KI-Chart'!G94</f>
        <v>8.67</v>
      </c>
      <c r="J318" s="65">
        <f>'資料下載-KI-Chart'!H94</f>
        <v>6.61</v>
      </c>
      <c r="K318" s="105">
        <f>'資料下載-KI-Chart'!K94</f>
        <v>0.08</v>
      </c>
      <c r="L318" s="65">
        <f>'資料下載-KI-Chart'!J94</f>
        <v>0.23</v>
      </c>
      <c r="M318" s="66">
        <f>'資料下載-KI-Chart'!I94</f>
        <v>2.441</v>
      </c>
    </row>
    <row r="319" spans="1:13" ht="16.5">
      <c r="A319" s="28">
        <v>3</v>
      </c>
      <c r="B319" s="50">
        <f>'資料下載-KI-Chart'!B95</f>
        <v>50072</v>
      </c>
      <c r="C319" s="50">
        <f>'資料下載-KI-Chart'!D95</f>
        <v>229819</v>
      </c>
      <c r="D319" s="50">
        <f>'資料下載-KI-Chart'!E95</f>
        <v>509203</v>
      </c>
      <c r="E319" s="254">
        <f>'資料下載-KI-Chart'!F95</f>
        <v>8.91</v>
      </c>
      <c r="F319" s="254">
        <f>'資料下載-KI-Chart'!C95</f>
        <v>11.38</v>
      </c>
      <c r="G319" s="51">
        <f t="shared" si="53"/>
        <v>4.589770730148586</v>
      </c>
      <c r="H319" s="51">
        <f t="shared" si="54"/>
        <v>10.169416040901103</v>
      </c>
      <c r="I319" s="65">
        <f>'資料下載-KI-Chart'!G95</f>
        <v>8.25</v>
      </c>
      <c r="J319" s="65">
        <f>'資料下載-KI-Chart'!H95</f>
        <v>7.14</v>
      </c>
      <c r="K319" s="105">
        <f>'資料下載-KI-Chart'!K95</f>
        <v>0.08</v>
      </c>
      <c r="L319" s="65">
        <f>'資料下載-KI-Chart'!J95</f>
        <v>0.23</v>
      </c>
      <c r="M319" s="66">
        <f>'資料下載-KI-Chart'!I95</f>
        <v>2.441</v>
      </c>
    </row>
    <row r="320" spans="1:13" ht="16.5">
      <c r="A320" s="28">
        <v>4</v>
      </c>
      <c r="B320" s="50">
        <f>'資料下載-KI-Chart'!B96</f>
        <v>49864</v>
      </c>
      <c r="C320" s="50">
        <f>'資料下載-KI-Chart'!D96</f>
        <v>231119</v>
      </c>
      <c r="D320" s="50">
        <f>'資料下載-KI-Chart'!E96</f>
        <v>511373</v>
      </c>
      <c r="E320" s="254">
        <f>'資料下載-KI-Chart'!F96</f>
        <v>8.83</v>
      </c>
      <c r="F320" s="254">
        <f>'資料下載-KI-Chart'!C96</f>
        <v>12.28</v>
      </c>
      <c r="G320" s="51">
        <f t="shared" si="53"/>
        <v>4.634987165089043</v>
      </c>
      <c r="H320" s="51">
        <f t="shared" si="54"/>
        <v>10.25535456441521</v>
      </c>
      <c r="I320" s="65">
        <f>'資料下載-KI-Chart'!G96</f>
        <v>8.82</v>
      </c>
      <c r="J320" s="65">
        <f>'資料下載-KI-Chart'!H96</f>
        <v>7</v>
      </c>
      <c r="K320" s="105">
        <f>'資料下載-KI-Chart'!K96</f>
        <v>0.08</v>
      </c>
      <c r="L320" s="65">
        <f>'資料下載-KI-Chart'!J96</f>
        <v>0.22</v>
      </c>
      <c r="M320" s="66">
        <f>'資料下載-KI-Chart'!I96</f>
        <v>2.441</v>
      </c>
    </row>
    <row r="321" spans="1:13" ht="16.5">
      <c r="A321" s="28">
        <v>5</v>
      </c>
      <c r="B321" s="50">
        <f>'資料下載-KI-Chart'!B97</f>
        <v>50437</v>
      </c>
      <c r="C321" s="50">
        <f>'資料下載-KI-Chart'!D97</f>
        <v>232884</v>
      </c>
      <c r="D321" s="50">
        <f>'資料下載-KI-Chart'!E97</f>
        <v>514558</v>
      </c>
      <c r="E321" s="254">
        <f>'資料下載-KI-Chart'!F97</f>
        <v>9.21</v>
      </c>
      <c r="F321" s="254">
        <f>'資料下載-KI-Chart'!C97</f>
        <v>13.28</v>
      </c>
      <c r="G321" s="51">
        <f t="shared" si="53"/>
        <v>4.617324583143327</v>
      </c>
      <c r="H321" s="51">
        <f t="shared" si="54"/>
        <v>10.201994567480224</v>
      </c>
      <c r="I321" s="65">
        <f>'資料下載-KI-Chart'!G97</f>
        <v>9.2</v>
      </c>
      <c r="J321" s="65">
        <f>'資料下載-KI-Chart'!H97</f>
        <v>7.5</v>
      </c>
      <c r="K321" s="105">
        <f>'資料下載-KI-Chart'!K97</f>
        <v>0.08</v>
      </c>
      <c r="L321" s="65">
        <f>'資料下載-KI-Chart'!J97</f>
        <v>0.22</v>
      </c>
      <c r="M321" s="66">
        <f>'資料下載-KI-Chart'!I97</f>
        <v>2.441</v>
      </c>
    </row>
    <row r="322" spans="1:13" ht="16.5">
      <c r="A322" s="28">
        <v>6</v>
      </c>
      <c r="B322" s="50">
        <f>'資料下載-KI-Chart'!B98</f>
        <v>50698</v>
      </c>
      <c r="C322" s="50">
        <f>'資料下載-KI-Chart'!D98</f>
        <v>235697</v>
      </c>
      <c r="D322" s="50">
        <f>'資料下載-KI-Chart'!E98</f>
        <v>518576</v>
      </c>
      <c r="E322" s="254">
        <f>'資料下載-KI-Chart'!F98</f>
        <v>9.23</v>
      </c>
      <c r="F322" s="254">
        <f>'資料下載-KI-Chart'!C98</f>
        <v>12.41</v>
      </c>
      <c r="G322" s="51">
        <f t="shared" si="53"/>
        <v>4.649039409838652</v>
      </c>
      <c r="H322" s="51">
        <f t="shared" si="54"/>
        <v>10.228726971478165</v>
      </c>
      <c r="I322" s="65">
        <f>'資料下載-KI-Chart'!G98</f>
        <v>8.97</v>
      </c>
      <c r="J322" s="65">
        <f>'資料下載-KI-Chart'!H98</f>
        <v>7.93</v>
      </c>
      <c r="K322" s="105">
        <f>'資料下載-KI-Chart'!K98</f>
        <v>0.081</v>
      </c>
      <c r="L322" s="65">
        <f>'資料下載-KI-Chart'!J98</f>
        <v>0.24</v>
      </c>
      <c r="M322" s="66">
        <f>'資料下載-KI-Chart'!I98</f>
        <v>2.441</v>
      </c>
    </row>
    <row r="323" spans="1:13" ht="16.5">
      <c r="A323" s="28">
        <v>7</v>
      </c>
      <c r="B323" s="50">
        <f>'資料下載-KI-Chart'!B99</f>
        <v>50805</v>
      </c>
      <c r="C323" s="50">
        <f>'資料下載-KI-Chart'!D99</f>
        <v>237605</v>
      </c>
      <c r="D323" s="50">
        <f>'資料下載-KI-Chart'!E99</f>
        <v>520317</v>
      </c>
      <c r="E323" s="254">
        <f>'資料下載-KI-Chart'!F99</f>
        <v>8.7</v>
      </c>
      <c r="F323" s="254">
        <f>'資料下載-KI-Chart'!C99</f>
        <v>12.69</v>
      </c>
      <c r="G323" s="51">
        <f t="shared" si="53"/>
        <v>4.676803464225962</v>
      </c>
      <c r="H323" s="51">
        <f t="shared" si="54"/>
        <v>10.241452612931798</v>
      </c>
      <c r="I323" s="65">
        <f>'資料下載-KI-Chart'!G99</f>
        <v>8.65</v>
      </c>
      <c r="J323" s="65">
        <f>'資料下載-KI-Chart'!H99</f>
        <v>7.59</v>
      </c>
      <c r="K323" s="105">
        <f>'資料下載-KI-Chart'!K99</f>
        <v>0.082</v>
      </c>
      <c r="L323" s="65">
        <f>'資料下載-KI-Chart'!J99</f>
        <v>0.24</v>
      </c>
      <c r="M323" s="66">
        <f>'資料下載-KI-Chart'!I99</f>
        <v>2.441</v>
      </c>
    </row>
    <row r="324" spans="1:13" ht="16.5">
      <c r="A324" s="28">
        <v>8</v>
      </c>
      <c r="B324" s="50">
        <f>'資料下載-KI-Chart'!B100</f>
        <v>51384</v>
      </c>
      <c r="C324" s="50">
        <f>'資料下載-KI-Chart'!D100</f>
        <v>239778</v>
      </c>
      <c r="D324" s="50">
        <f>'資料下載-KI-Chart'!E100</f>
        <v>524253</v>
      </c>
      <c r="E324" s="254">
        <f>'資料下載-KI-Chart'!F100</f>
        <v>8.44</v>
      </c>
      <c r="F324" s="254">
        <f>'資料下載-KI-Chart'!C100</f>
        <v>12.42</v>
      </c>
      <c r="G324" s="51">
        <f aca="true" t="shared" si="55" ref="G324:G329">C324/B324</f>
        <v>4.666394208313872</v>
      </c>
      <c r="H324" s="51">
        <f aca="true" t="shared" si="56" ref="H324:H329">D324/B324</f>
        <v>10.202650630546474</v>
      </c>
      <c r="I324" s="65">
        <f>'資料下載-KI-Chart'!G100</f>
        <v>8.64</v>
      </c>
      <c r="J324" s="65">
        <f>'資料下載-KI-Chart'!H100</f>
        <v>7.88</v>
      </c>
      <c r="K324" s="105">
        <f>'資料下載-KI-Chart'!K100</f>
        <v>0.081</v>
      </c>
      <c r="L324" s="65">
        <f>'資料下載-KI-Chart'!J100</f>
        <v>0.24</v>
      </c>
      <c r="M324" s="66">
        <f>'資料下載-KI-Chart'!I100</f>
        <v>2.441</v>
      </c>
    </row>
    <row r="325" spans="1:13" ht="16.5">
      <c r="A325" s="28">
        <v>9</v>
      </c>
      <c r="B325" s="50">
        <f>'資料下載-KI-Chart'!B101</f>
        <v>52166</v>
      </c>
      <c r="C325" s="50">
        <f>'資料下載-KI-Chart'!D101</f>
        <v>241560</v>
      </c>
      <c r="D325" s="50">
        <f>'資料下載-KI-Chart'!E101</f>
        <v>527867</v>
      </c>
      <c r="E325" s="254">
        <f>'資料下載-KI-Chart'!F101</f>
        <v>8.69</v>
      </c>
      <c r="F325" s="254">
        <f>'資料下載-KI-Chart'!C101</f>
        <v>12.88</v>
      </c>
      <c r="G325" s="51">
        <f t="shared" si="55"/>
        <v>4.630602308016716</v>
      </c>
      <c r="H325" s="51">
        <f t="shared" si="56"/>
        <v>10.118985546141165</v>
      </c>
      <c r="I325" s="65">
        <f>'資料下載-KI-Chart'!G101</f>
        <v>9.13</v>
      </c>
      <c r="J325" s="65">
        <f>'資料下載-KI-Chart'!H101</f>
        <v>8.45</v>
      </c>
      <c r="K325" s="105">
        <f>'資料下載-KI-Chart'!K101</f>
        <v>0.086</v>
      </c>
      <c r="L325" s="65">
        <f>'資料下載-KI-Chart'!J101</f>
        <v>0.25</v>
      </c>
      <c r="M325" s="66">
        <f>'資料下載-KI-Chart'!I101</f>
        <v>2.441</v>
      </c>
    </row>
    <row r="326" spans="1:13" ht="16.5">
      <c r="A326" s="28">
        <v>10</v>
      </c>
      <c r="B326" s="50">
        <f>'資料下載-KI-Chart'!B102</f>
        <v>52152</v>
      </c>
      <c r="C326" s="50">
        <f>'資料下載-KI-Chart'!D102</f>
        <v>242079</v>
      </c>
      <c r="D326" s="50">
        <f>'資料下載-KI-Chart'!E102</f>
        <v>528043</v>
      </c>
      <c r="E326" s="254">
        <f>'資料下載-KI-Chart'!F102</f>
        <v>8.45</v>
      </c>
      <c r="F326" s="254">
        <f>'資料下載-KI-Chart'!C102</f>
        <v>12.8</v>
      </c>
      <c r="G326" s="51">
        <f t="shared" si="55"/>
        <v>4.641797054763001</v>
      </c>
      <c r="H326" s="51">
        <f t="shared" si="56"/>
        <v>10.125076698880196</v>
      </c>
      <c r="I326" s="65">
        <f>'資料下載-KI-Chart'!G102</f>
        <v>8.56</v>
      </c>
      <c r="J326" s="65">
        <f>'資料下載-KI-Chart'!H102</f>
        <v>8.18</v>
      </c>
      <c r="K326" s="105">
        <f>'資料下載-KI-Chart'!K102</f>
        <v>0.083</v>
      </c>
      <c r="L326" s="65">
        <f>'資料下載-KI-Chart'!J102</f>
        <v>0.3</v>
      </c>
      <c r="M326" s="66">
        <f>'資料下載-KI-Chart'!I102</f>
        <v>2.442</v>
      </c>
    </row>
    <row r="327" spans="1:13" ht="16.5">
      <c r="A327" s="28">
        <v>11</v>
      </c>
      <c r="B327" s="50">
        <f>'資料下載-KI-Chart'!B103</f>
        <v>52220</v>
      </c>
      <c r="C327" s="50">
        <f>'資料下載-KI-Chart'!D103</f>
        <v>244578</v>
      </c>
      <c r="D327" s="50">
        <f>'資料下載-KI-Chart'!E103</f>
        <v>533117</v>
      </c>
      <c r="E327" s="254">
        <f>'資料下載-KI-Chart'!F103</f>
        <v>8.26</v>
      </c>
      <c r="F327" s="254">
        <f>'資料下載-KI-Chart'!C103</f>
        <v>11.96</v>
      </c>
      <c r="G327" s="51">
        <f t="shared" si="55"/>
        <v>4.68360781309843</v>
      </c>
      <c r="H327" s="51">
        <f t="shared" si="56"/>
        <v>10.209057832248181</v>
      </c>
      <c r="I327" s="65">
        <f>'資料下載-KI-Chart'!G103</f>
        <v>8.13</v>
      </c>
      <c r="J327" s="65">
        <f>'資料下載-KI-Chart'!H103</f>
        <v>8.12</v>
      </c>
      <c r="K327" s="105">
        <f>'資料下載-KI-Chart'!K103</f>
        <v>0.082</v>
      </c>
      <c r="L327" s="65">
        <f>'資料下載-KI-Chart'!J103</f>
        <v>0.31</v>
      </c>
      <c r="M327" s="66">
        <f>'資料下載-KI-Chart'!I103</f>
        <v>2.442</v>
      </c>
    </row>
    <row r="328" spans="1:13" ht="16.5">
      <c r="A328" s="28">
        <v>12</v>
      </c>
      <c r="B328" s="50">
        <f>'資料下載-KI-Chart'!B104</f>
        <v>52953</v>
      </c>
      <c r="C328" s="50">
        <f>'資料下載-KI-Chart'!D104</f>
        <v>247580</v>
      </c>
      <c r="D328" s="50">
        <f>'資料下載-KI-Chart'!E104</f>
        <v>537090</v>
      </c>
      <c r="E328" s="254">
        <f>'資料下載-KI-Chart'!F104</f>
        <v>8.02</v>
      </c>
      <c r="F328" s="254">
        <f>'資料下載-KI-Chart'!C104</f>
        <v>10.86</v>
      </c>
      <c r="G328" s="51">
        <f t="shared" si="55"/>
        <v>4.675466923498196</v>
      </c>
      <c r="H328" s="51">
        <f t="shared" si="56"/>
        <v>10.142768115120957</v>
      </c>
      <c r="I328" s="65">
        <f>'資料下載-KI-Chart'!G104</f>
        <v>7.19</v>
      </c>
      <c r="J328" s="65">
        <f>'資料下載-KI-Chart'!H104</f>
        <v>8.39</v>
      </c>
      <c r="K328" s="105">
        <f>'資料下載-KI-Chart'!K104</f>
        <v>0.083</v>
      </c>
      <c r="L328" s="65">
        <f>'資料下載-KI-Chart'!J104</f>
        <v>0.36</v>
      </c>
      <c r="M328" s="66">
        <f>'資料下載-KI-Chart'!I104</f>
        <v>2.442</v>
      </c>
    </row>
    <row r="329" spans="1:13" ht="16.5">
      <c r="A329" s="28" t="s">
        <v>459</v>
      </c>
      <c r="B329" s="50">
        <f>'資料下載-KI-Chart'!B105</f>
        <v>54793</v>
      </c>
      <c r="C329" s="50">
        <f>'資料下載-KI-Chart'!D105</f>
        <v>252219</v>
      </c>
      <c r="D329" s="50">
        <f>'資料下載-KI-Chart'!E105</f>
        <v>543067</v>
      </c>
      <c r="E329" s="254">
        <f>'資料下載-KI-Chart'!F105</f>
        <v>7.87</v>
      </c>
      <c r="F329" s="254">
        <f>'資料下載-KI-Chart'!C105</f>
        <v>12.48</v>
      </c>
      <c r="G329" s="51">
        <f t="shared" si="55"/>
        <v>4.603124486704506</v>
      </c>
      <c r="H329" s="51">
        <f t="shared" si="56"/>
        <v>9.911247787126094</v>
      </c>
      <c r="I329" s="65">
        <f>'資料下載-KI-Chart'!G105</f>
        <v>7.59</v>
      </c>
      <c r="J329" s="65">
        <f>'資料下載-KI-Chart'!H105</f>
        <v>8.77</v>
      </c>
      <c r="K329" s="105">
        <f>'資料下載-KI-Chart'!K105</f>
        <v>0.085</v>
      </c>
      <c r="L329" s="65">
        <f>'資料下載-KI-Chart'!J105</f>
        <v>0.34</v>
      </c>
      <c r="M329" s="66">
        <f>'資料下載-KI-Chart'!I105</f>
        <v>2.442</v>
      </c>
    </row>
    <row r="330" spans="1:13" ht="16.5">
      <c r="A330" s="28">
        <v>2</v>
      </c>
      <c r="B330" s="50">
        <f>'資料下載-KI-Chart'!B106</f>
        <v>55949</v>
      </c>
      <c r="C330" s="50">
        <f>'資料下載-KI-Chart'!D106</f>
        <v>254989</v>
      </c>
      <c r="D330" s="50">
        <f>'資料下載-KI-Chart'!E106</f>
        <v>547642</v>
      </c>
      <c r="E330" s="254">
        <f>'資料下載-KI-Chart'!F106</f>
        <v>7.67</v>
      </c>
      <c r="F330" s="254">
        <f>'資料下載-KI-Chart'!C106</f>
        <v>10.04</v>
      </c>
      <c r="G330" s="51">
        <f aca="true" t="shared" si="57" ref="G330:G335">C330/B330</f>
        <v>4.557525603674775</v>
      </c>
      <c r="H330" s="51">
        <f aca="true" t="shared" si="58" ref="H330:H335">D330/B330</f>
        <v>9.788235714668716</v>
      </c>
      <c r="I330" s="65">
        <f>'資料下載-KI-Chart'!G106</f>
        <v>7.39</v>
      </c>
      <c r="J330" s="65">
        <f>'資料下載-KI-Chart'!H106</f>
        <v>8.45</v>
      </c>
      <c r="K330" s="105">
        <f>'資料下載-KI-Chart'!K106</f>
        <v>0.081</v>
      </c>
      <c r="L330" s="65">
        <f>'資料下載-KI-Chart'!J106</f>
        <v>0.36</v>
      </c>
      <c r="M330" s="66">
        <f>'資料下載-KI-Chart'!I106</f>
        <v>2.442</v>
      </c>
    </row>
    <row r="331" spans="1:13" ht="16.5">
      <c r="A331" s="28">
        <v>3</v>
      </c>
      <c r="B331" s="50">
        <f>'資料下載-KI-Chart'!B107</f>
        <v>55373</v>
      </c>
      <c r="C331" s="50">
        <f>'資料下載-KI-Chart'!D107</f>
        <v>254905</v>
      </c>
      <c r="D331" s="50">
        <f>'資料下載-KI-Chart'!E107</f>
        <v>550499</v>
      </c>
      <c r="E331" s="254">
        <f>'資料下載-KI-Chart'!F107</f>
        <v>8.11</v>
      </c>
      <c r="F331" s="254">
        <f>'資料下載-KI-Chart'!C107</f>
        <v>10.43</v>
      </c>
      <c r="G331" s="51">
        <f t="shared" si="57"/>
        <v>4.603416827695808</v>
      </c>
      <c r="H331" s="51">
        <f t="shared" si="58"/>
        <v>9.94165026276344</v>
      </c>
      <c r="I331" s="65">
        <f>'資料下載-KI-Chart'!G107</f>
        <v>7.97</v>
      </c>
      <c r="J331" s="65">
        <f>'資料下載-KI-Chart'!H107</f>
        <v>8.51</v>
      </c>
      <c r="K331" s="105">
        <f>'資料下載-KI-Chart'!K107</f>
        <v>0.122</v>
      </c>
      <c r="L331" s="65">
        <f>'資料下載-KI-Chart'!J107</f>
        <v>0.41</v>
      </c>
      <c r="M331" s="66">
        <f>'資料下載-KI-Chart'!I107</f>
        <v>2.442</v>
      </c>
    </row>
    <row r="332" spans="1:13" ht="16.5">
      <c r="A332" s="28">
        <v>4</v>
      </c>
      <c r="B332" s="50">
        <f>'資料下載-KI-Chart'!B108</f>
        <v>55076</v>
      </c>
      <c r="C332" s="50">
        <f>'資料下載-KI-Chart'!D108</f>
        <v>253797</v>
      </c>
      <c r="D332" s="50">
        <f>'資料下載-KI-Chart'!E108</f>
        <v>552913</v>
      </c>
      <c r="E332" s="254">
        <f>'資料下載-KI-Chart'!F108</f>
        <v>8.12</v>
      </c>
      <c r="F332" s="254">
        <f>'資料下載-KI-Chart'!C108</f>
        <v>10.29</v>
      </c>
      <c r="G332" s="51">
        <f t="shared" si="57"/>
        <v>4.608123320502578</v>
      </c>
      <c r="H332" s="51">
        <f t="shared" si="58"/>
        <v>10.03909143728666</v>
      </c>
      <c r="I332" s="65">
        <f>'資料下載-KI-Chart'!G108</f>
        <v>8.05</v>
      </c>
      <c r="J332" s="65">
        <f>'資料下載-KI-Chart'!H108</f>
        <v>8.78</v>
      </c>
      <c r="K332" s="105">
        <f>'資料下載-KI-Chart'!K108</f>
        <v>0.185</v>
      </c>
      <c r="L332" s="65">
        <f>'資料下載-KI-Chart'!J108</f>
        <v>0.6</v>
      </c>
      <c r="M332" s="66">
        <f>'資料下載-KI-Chart'!I108</f>
        <v>2.498</v>
      </c>
    </row>
    <row r="333" spans="1:13" ht="16.5">
      <c r="A333" s="28">
        <v>5</v>
      </c>
      <c r="B333" s="50">
        <f>'資料下載-KI-Chart'!B109</f>
        <v>55525</v>
      </c>
      <c r="C333" s="50">
        <f>'資料下載-KI-Chart'!D109</f>
        <v>252762</v>
      </c>
      <c r="D333" s="50">
        <f>'資料下載-KI-Chart'!E109</f>
        <v>555437</v>
      </c>
      <c r="E333" s="254">
        <f>'資料下載-KI-Chart'!F109</f>
        <v>7.94</v>
      </c>
      <c r="F333" s="254">
        <f>'資料下載-KI-Chart'!C109</f>
        <v>9.92</v>
      </c>
      <c r="G333" s="51">
        <f t="shared" si="57"/>
        <v>4.552219720846465</v>
      </c>
      <c r="H333" s="51">
        <f t="shared" si="58"/>
        <v>10.003367852318775</v>
      </c>
      <c r="I333" s="65">
        <f>'資料下載-KI-Chart'!G109</f>
        <v>7.14</v>
      </c>
      <c r="J333" s="65">
        <f>'資料下載-KI-Chart'!H109</f>
        <v>7.74</v>
      </c>
      <c r="K333" s="105">
        <f>'資料下載-KI-Chart'!K109</f>
        <v>0.181</v>
      </c>
      <c r="L333" s="65">
        <f>'資料下載-KI-Chart'!J109</f>
        <v>0.62</v>
      </c>
      <c r="M333" s="66">
        <f>'資料下載-KI-Chart'!I109</f>
        <v>2.598</v>
      </c>
    </row>
    <row r="334" spans="1:13" ht="16.5">
      <c r="A334" s="28">
        <v>6</v>
      </c>
      <c r="B334" s="50">
        <f>'資料下載-KI-Chart'!B110</f>
        <v>55635</v>
      </c>
      <c r="C334" s="50">
        <f>'資料下載-KI-Chart'!D110</f>
        <v>254745</v>
      </c>
      <c r="D334" s="50">
        <f>'資料下載-KI-Chart'!E110</f>
        <v>558262</v>
      </c>
      <c r="E334" s="254">
        <f>'資料下載-KI-Chart'!F110</f>
        <v>7.65</v>
      </c>
      <c r="F334" s="254">
        <f>'資料下載-KI-Chart'!C110</f>
        <v>9.57</v>
      </c>
      <c r="G334" s="51">
        <f t="shared" si="57"/>
        <v>4.578862227015368</v>
      </c>
      <c r="H334" s="51">
        <f t="shared" si="58"/>
        <v>10.034366855396783</v>
      </c>
      <c r="I334" s="65">
        <f>'資料下載-KI-Chart'!G110</f>
        <v>7.34</v>
      </c>
      <c r="J334" s="65">
        <f>'資料下載-KI-Chart'!H110</f>
        <v>6.85</v>
      </c>
      <c r="K334" s="105">
        <f>'資料下載-KI-Chart'!K110</f>
        <v>0.252</v>
      </c>
      <c r="L334" s="65">
        <f>'資料下載-KI-Chart'!J110</f>
        <v>0.75</v>
      </c>
      <c r="M334" s="66">
        <f>'資料下載-KI-Chart'!I110</f>
        <v>2.598</v>
      </c>
    </row>
    <row r="335" spans="1:13" ht="16.5">
      <c r="A335" s="28">
        <v>7</v>
      </c>
      <c r="B335" s="50">
        <f>'資料下載-KI-Chart'!B111</f>
        <v>56207</v>
      </c>
      <c r="C335" s="50">
        <f>'資料下載-KI-Chart'!D111</f>
        <v>253456</v>
      </c>
      <c r="D335" s="50">
        <f>'資料下載-KI-Chart'!E111</f>
        <v>556668</v>
      </c>
      <c r="E335" s="254">
        <f>'資料下載-KI-Chart'!F111</f>
        <v>6.99</v>
      </c>
      <c r="F335" s="254">
        <f>'資料下載-KI-Chart'!C111</f>
        <v>8.35</v>
      </c>
      <c r="G335" s="51">
        <f t="shared" si="57"/>
        <v>4.509331577917341</v>
      </c>
      <c r="H335" s="51">
        <f t="shared" si="58"/>
        <v>9.90389097443379</v>
      </c>
      <c r="I335" s="65">
        <f>'資料下載-KI-Chart'!G111</f>
        <v>7.02</v>
      </c>
      <c r="J335" s="65">
        <f>'資料下載-KI-Chart'!H111</f>
        <v>6.55</v>
      </c>
      <c r="K335" s="105">
        <f>'資料下載-KI-Chart'!K111</f>
        <v>0.311</v>
      </c>
      <c r="L335" s="65">
        <f>'資料下載-KI-Chart'!J111</f>
        <v>0.84</v>
      </c>
      <c r="M335" s="66">
        <f>'資料下載-KI-Chart'!I111</f>
        <v>2.642</v>
      </c>
    </row>
    <row r="336" spans="1:13" ht="16.5">
      <c r="A336" s="28">
        <v>8</v>
      </c>
      <c r="B336" s="50">
        <f>'資料下載-KI-Chart'!B112</f>
        <v>56796</v>
      </c>
      <c r="C336" s="50">
        <f>'資料下載-KI-Chart'!D112</f>
        <v>257892</v>
      </c>
      <c r="D336" s="50">
        <f>'資料下載-KI-Chart'!E112</f>
        <v>560572</v>
      </c>
      <c r="E336" s="254">
        <f>'資料下載-KI-Chart'!F112</f>
        <v>6.93</v>
      </c>
      <c r="F336" s="254">
        <f>'資料下載-KI-Chart'!C112</f>
        <v>8.26</v>
      </c>
      <c r="G336" s="51">
        <f aca="true" t="shared" si="59" ref="G336:G341">C336/B336</f>
        <v>4.540671878301289</v>
      </c>
      <c r="H336" s="51">
        <f aca="true" t="shared" si="60" ref="H336:H341">D336/B336</f>
        <v>9.86992041693077</v>
      </c>
      <c r="I336" s="65">
        <f>'資料下載-KI-Chart'!G112</f>
        <v>6.92</v>
      </c>
      <c r="J336" s="65">
        <f>'資料下載-KI-Chart'!H112</f>
        <v>6.6</v>
      </c>
      <c r="K336" s="105">
        <f>'資料下載-KI-Chart'!K112</f>
        <v>0.306</v>
      </c>
      <c r="L336" s="65">
        <f>'資料下載-KI-Chart'!J112</f>
        <v>1.03</v>
      </c>
      <c r="M336" s="66">
        <f>'資料下載-KI-Chart'!I112</f>
        <v>2.718</v>
      </c>
    </row>
    <row r="337" spans="1:13" ht="16.5">
      <c r="A337" s="28">
        <v>9</v>
      </c>
      <c r="B337" s="50">
        <f>'資料下載-KI-Chart'!B113</f>
        <v>57057</v>
      </c>
      <c r="C337" s="50">
        <f>'資料下載-KI-Chart'!D113</f>
        <v>257461</v>
      </c>
      <c r="D337" s="50">
        <f>'資料下載-KI-Chart'!E113</f>
        <v>563911</v>
      </c>
      <c r="E337" s="254">
        <f>'資料下載-KI-Chart'!F113</f>
        <v>6.83</v>
      </c>
      <c r="F337" s="254">
        <f>'資料下載-KI-Chart'!C113</f>
        <v>7.17</v>
      </c>
      <c r="G337" s="51">
        <f t="shared" si="59"/>
        <v>4.512347301820986</v>
      </c>
      <c r="H337" s="51">
        <f t="shared" si="60"/>
        <v>9.88329214645004</v>
      </c>
      <c r="I337" s="65">
        <f>'資料下載-KI-Chart'!G113</f>
        <v>6.91</v>
      </c>
      <c r="J337" s="65">
        <f>'資料下載-KI-Chart'!H113</f>
        <v>6.68</v>
      </c>
      <c r="K337" s="105">
        <f>'資料下載-KI-Chart'!K113</f>
        <v>0.339</v>
      </c>
      <c r="L337" s="65">
        <f>'資料下載-KI-Chart'!J113</f>
        <v>1.13</v>
      </c>
      <c r="M337" s="66">
        <f>'資料下載-KI-Chart'!I113</f>
        <v>2.718</v>
      </c>
    </row>
    <row r="338" spans="1:13" ht="16.5">
      <c r="A338" s="28">
        <v>10</v>
      </c>
      <c r="B338" s="50">
        <f>'資料下載-KI-Chart'!B114</f>
        <v>57684</v>
      </c>
      <c r="C338" s="50">
        <f>'資料下載-KI-Chart'!D114</f>
        <v>254621</v>
      </c>
      <c r="D338" s="50">
        <f>'資料下載-KI-Chart'!E114</f>
        <v>566682</v>
      </c>
      <c r="E338" s="254">
        <f>'資料下載-KI-Chart'!F114</f>
        <v>7.32</v>
      </c>
      <c r="F338" s="254">
        <f>'資料下載-KI-Chart'!C114</f>
        <v>6.35</v>
      </c>
      <c r="G338" s="51">
        <f t="shared" si="59"/>
        <v>4.414066292212746</v>
      </c>
      <c r="H338" s="51">
        <f t="shared" si="60"/>
        <v>9.823902641980446</v>
      </c>
      <c r="I338" s="65">
        <f>'資料下載-KI-Chart'!G114</f>
        <v>7.59</v>
      </c>
      <c r="J338" s="65">
        <f>'資料下載-KI-Chart'!H114</f>
        <v>6.73</v>
      </c>
      <c r="K338" s="105">
        <f>'資料下載-KI-Chart'!K114</f>
        <v>0.435</v>
      </c>
      <c r="L338" s="65">
        <f>'資料下載-KI-Chart'!J114</f>
        <v>1.19</v>
      </c>
      <c r="M338" s="66">
        <f>'資料下載-KI-Chart'!I114</f>
        <v>2.788</v>
      </c>
    </row>
    <row r="339" spans="1:13" ht="16.5">
      <c r="A339" s="28">
        <v>11</v>
      </c>
      <c r="B339" s="50">
        <f>'資料下載-KI-Chart'!B115</f>
        <v>58349</v>
      </c>
      <c r="C339" s="50">
        <f>'資料下載-KI-Chart'!D115</f>
        <v>255391</v>
      </c>
      <c r="D339" s="50">
        <f>'資料下載-KI-Chart'!E115</f>
        <v>572433</v>
      </c>
      <c r="E339" s="254">
        <f>'資料下載-KI-Chart'!F115</f>
        <v>7.37</v>
      </c>
      <c r="F339" s="254">
        <f>'資料下載-KI-Chart'!C115</f>
        <v>7.41</v>
      </c>
      <c r="G339" s="51">
        <f t="shared" si="59"/>
        <v>4.376955903271693</v>
      </c>
      <c r="H339" s="51">
        <f t="shared" si="60"/>
        <v>9.810502322233457</v>
      </c>
      <c r="I339" s="65">
        <f>'資料下載-KI-Chart'!G115</f>
        <v>7.62</v>
      </c>
      <c r="J339" s="65">
        <f>'資料下載-KI-Chart'!H115</f>
        <v>6.86</v>
      </c>
      <c r="K339" s="105">
        <f>'資料下載-KI-Chart'!K115</f>
        <v>0.433</v>
      </c>
      <c r="L339" s="65">
        <f>'資料下載-KI-Chart'!J115</f>
        <v>1.26</v>
      </c>
      <c r="M339" s="66">
        <f>'資料下載-KI-Chart'!I115</f>
        <v>2.837</v>
      </c>
    </row>
    <row r="340" spans="1:13" ht="16.5">
      <c r="A340" s="28">
        <v>12</v>
      </c>
      <c r="B340" s="50">
        <f>'資料下載-KI-Chart'!B116</f>
        <v>58969</v>
      </c>
      <c r="C340" s="50">
        <f>'資料下載-KI-Chart'!D116</f>
        <v>257840</v>
      </c>
      <c r="D340" s="50">
        <f>'資料下載-KI-Chart'!E116</f>
        <v>575020</v>
      </c>
      <c r="E340" s="254">
        <f>'資料下載-KI-Chart'!F116</f>
        <v>7.06</v>
      </c>
      <c r="F340" s="254">
        <f>'資料下載-KI-Chart'!C116</f>
        <v>7.08</v>
      </c>
      <c r="G340" s="51">
        <f t="shared" si="59"/>
        <v>4.372466889382557</v>
      </c>
      <c r="H340" s="51">
        <f t="shared" si="60"/>
        <v>9.751225220030864</v>
      </c>
      <c r="I340" s="65">
        <f>'資料下載-KI-Chart'!G116</f>
        <v>6.77</v>
      </c>
      <c r="J340" s="65">
        <f>'資料下載-KI-Chart'!H116</f>
        <v>6.38</v>
      </c>
      <c r="K340" s="105">
        <f>'資料下載-KI-Chart'!K116</f>
        <v>0.507</v>
      </c>
      <c r="L340" s="65">
        <f>'資料下載-KI-Chart'!J116</f>
        <v>1.26</v>
      </c>
      <c r="M340" s="66">
        <f>'資料下載-KI-Chart'!I116</f>
        <v>2.837</v>
      </c>
    </row>
    <row r="341" spans="1:13" ht="16.5">
      <c r="A341" s="28" t="s">
        <v>461</v>
      </c>
      <c r="B341" s="50">
        <f>'資料下載-KI-Chart'!B117</f>
        <v>61422</v>
      </c>
      <c r="C341" s="50">
        <f>'資料下載-KI-Chart'!D117</f>
        <v>259131</v>
      </c>
      <c r="D341" s="50">
        <f>'資料下載-KI-Chart'!E117</f>
        <v>579297</v>
      </c>
      <c r="E341" s="254">
        <f>'資料下載-KI-Chart'!F117</f>
        <v>6.67</v>
      </c>
      <c r="F341" s="254">
        <f>'資料下載-KI-Chart'!C117</f>
        <v>7.89</v>
      </c>
      <c r="G341" s="51">
        <f t="shared" si="59"/>
        <v>4.218862948129335</v>
      </c>
      <c r="H341" s="51">
        <f t="shared" si="60"/>
        <v>9.431425222233075</v>
      </c>
      <c r="I341" s="65">
        <f>'資料下載-KI-Chart'!G117</f>
        <v>7.04</v>
      </c>
      <c r="J341" s="65">
        <f>'資料下載-KI-Chart'!H117</f>
        <v>5.37</v>
      </c>
      <c r="K341" s="105">
        <f>'資料下載-KI-Chart'!K117</f>
        <v>0.56</v>
      </c>
      <c r="L341" s="65">
        <f>'資料下載-KI-Chart'!J117</f>
        <v>1.24</v>
      </c>
      <c r="M341" s="66">
        <f>'資料下載-KI-Chart'!I117</f>
        <v>2.893</v>
      </c>
    </row>
    <row r="342" spans="1:13" ht="16.5">
      <c r="A342" s="28">
        <v>2</v>
      </c>
      <c r="B342" s="50">
        <f>'資料下載-KI-Chart'!B118</f>
        <v>60730</v>
      </c>
      <c r="C342" s="50">
        <f>'資料下載-KI-Chart'!D118</f>
        <v>260165</v>
      </c>
      <c r="D342" s="50">
        <f>'資料下載-KI-Chart'!E118</f>
        <v>584857</v>
      </c>
      <c r="E342" s="254">
        <f>'資料下載-KI-Chart'!F118</f>
        <v>6.8</v>
      </c>
      <c r="F342" s="254">
        <f>'資料下載-KI-Chart'!C118</f>
        <v>4.53</v>
      </c>
      <c r="G342" s="51">
        <f aca="true" t="shared" si="61" ref="G342:G347">C342/B342</f>
        <v>4.283961798122839</v>
      </c>
      <c r="H342" s="51">
        <f aca="true" t="shared" si="62" ref="H342:H347">D342/B342</f>
        <v>9.630446237444426</v>
      </c>
      <c r="I342" s="65">
        <f>'資料下載-KI-Chart'!G118</f>
        <v>6.92</v>
      </c>
      <c r="J342" s="65">
        <f>'資料下載-KI-Chart'!H118</f>
        <v>5.52</v>
      </c>
      <c r="K342" s="105">
        <f>'資料下載-KI-Chart'!K118</f>
        <v>0.556</v>
      </c>
      <c r="L342" s="65">
        <f>'資料下載-KI-Chart'!J118</f>
        <v>1.22</v>
      </c>
      <c r="M342" s="66">
        <f>'資料下載-KI-Chart'!I118</f>
        <v>2.969</v>
      </c>
    </row>
    <row r="343" spans="1:13" ht="16.5">
      <c r="A343" s="28">
        <v>3</v>
      </c>
      <c r="B343" s="50">
        <f>'資料下載-KI-Chart'!B119</f>
        <v>60649</v>
      </c>
      <c r="C343" s="50">
        <f>'資料下載-KI-Chart'!D119</f>
        <v>260029</v>
      </c>
      <c r="D343" s="50">
        <f>'資料下載-KI-Chart'!E119</f>
        <v>586700</v>
      </c>
      <c r="E343" s="254">
        <f>'資料下載-KI-Chart'!F119</f>
        <v>6.58</v>
      </c>
      <c r="F343" s="254">
        <f>'資料下載-KI-Chart'!C119</f>
        <v>5.42</v>
      </c>
      <c r="G343" s="51">
        <f t="shared" si="61"/>
        <v>4.287440848159079</v>
      </c>
      <c r="H343" s="51">
        <f t="shared" si="62"/>
        <v>9.673696186252041</v>
      </c>
      <c r="I343" s="65">
        <f>'資料下載-KI-Chart'!G119</f>
        <v>6.64</v>
      </c>
      <c r="J343" s="65">
        <f>'資料下載-KI-Chart'!H119</f>
        <v>5.76</v>
      </c>
      <c r="K343" s="105">
        <f>'資料下載-KI-Chart'!K119</f>
        <v>0.598</v>
      </c>
      <c r="L343" s="65">
        <f>'資料下載-KI-Chart'!J119</f>
        <v>1.24</v>
      </c>
      <c r="M343" s="66">
        <f>'資料下載-KI-Chart'!I119</f>
        <v>2.969</v>
      </c>
    </row>
    <row r="344" spans="1:13" ht="16.5">
      <c r="A344" s="28">
        <v>4</v>
      </c>
      <c r="B344" s="50">
        <f>'資料下載-KI-Chart'!B120</f>
        <v>60677</v>
      </c>
      <c r="C344" s="50">
        <f>'資料下載-KI-Chart'!D120</f>
        <v>260595</v>
      </c>
      <c r="D344" s="50">
        <f>'資料下載-KI-Chart'!E120</f>
        <v>589983</v>
      </c>
      <c r="E344" s="254">
        <f>'資料下載-KI-Chart'!F120</f>
        <v>6.7</v>
      </c>
      <c r="F344" s="254">
        <f>'資料下載-KI-Chart'!C120</f>
        <v>6.01</v>
      </c>
      <c r="G344" s="51">
        <f t="shared" si="61"/>
        <v>4.294790447780873</v>
      </c>
      <c r="H344" s="51">
        <f t="shared" si="62"/>
        <v>9.72333833248183</v>
      </c>
      <c r="I344" s="65">
        <f>'資料下載-KI-Chart'!G120</f>
        <v>6.67</v>
      </c>
      <c r="J344" s="65">
        <f>'資料下載-KI-Chart'!H120</f>
        <v>5.55</v>
      </c>
      <c r="K344" s="105">
        <f>'資料下載-KI-Chart'!K120</f>
        <v>0.681</v>
      </c>
      <c r="L344" s="65">
        <f>'資料下載-KI-Chart'!J120</f>
        <v>1.26</v>
      </c>
      <c r="M344" s="66">
        <f>'資料下載-KI-Chart'!I120</f>
        <v>3.039</v>
      </c>
    </row>
    <row r="345" spans="1:13" ht="16.5">
      <c r="A345" s="28">
        <v>5</v>
      </c>
      <c r="B345" s="50">
        <f>'資料下載-KI-Chart'!B121</f>
        <v>60850</v>
      </c>
      <c r="C345" s="50">
        <f>'資料下載-KI-Chart'!D121</f>
        <v>261039</v>
      </c>
      <c r="D345" s="50">
        <f>'資料下載-KI-Chart'!E121</f>
        <v>592262</v>
      </c>
      <c r="E345" s="254">
        <f>'資料下載-KI-Chart'!F121</f>
        <v>6.63</v>
      </c>
      <c r="F345" s="254">
        <f>'資料下載-KI-Chart'!C121</f>
        <v>5.49</v>
      </c>
      <c r="G345" s="51">
        <f t="shared" si="61"/>
        <v>4.28987674609696</v>
      </c>
      <c r="H345" s="51">
        <f t="shared" si="62"/>
        <v>9.73314708299096</v>
      </c>
      <c r="I345" s="65">
        <f>'資料下載-KI-Chart'!G121</f>
        <v>6.76</v>
      </c>
      <c r="J345" s="65">
        <f>'資料下載-KI-Chart'!H121</f>
        <v>6.33</v>
      </c>
      <c r="K345" s="105">
        <f>'資料下載-KI-Chart'!K121</f>
        <v>0.683</v>
      </c>
      <c r="L345" s="65">
        <f>'資料下載-KI-Chart'!J121</f>
        <v>1.24</v>
      </c>
      <c r="M345" s="66">
        <f>'資料下載-KI-Chart'!I121</f>
        <v>3.089</v>
      </c>
    </row>
    <row r="346" spans="1:13" ht="16.5">
      <c r="A346" s="28">
        <v>6</v>
      </c>
      <c r="B346" s="50">
        <f>'資料下載-KI-Chart'!B122</f>
        <v>60579</v>
      </c>
      <c r="C346" s="50">
        <f>'資料下載-KI-Chart'!D122</f>
        <v>260723</v>
      </c>
      <c r="D346" s="50">
        <f>'資料下載-KI-Chart'!E122</f>
        <v>591375</v>
      </c>
      <c r="E346" s="254">
        <f>'資料下載-KI-Chart'!F122</f>
        <v>5.93</v>
      </c>
      <c r="F346" s="254">
        <f>'資料下載-KI-Chart'!C122</f>
        <v>4.79</v>
      </c>
      <c r="G346" s="51">
        <f t="shared" si="61"/>
        <v>4.303851169547203</v>
      </c>
      <c r="H346" s="51">
        <f t="shared" si="62"/>
        <v>9.762046253652256</v>
      </c>
      <c r="I346" s="65">
        <f>'資料下載-KI-Chart'!G122</f>
        <v>7.1</v>
      </c>
      <c r="J346" s="65">
        <f>'資料下載-KI-Chart'!H122</f>
        <v>5.55</v>
      </c>
      <c r="K346" s="105">
        <f>'資料下載-KI-Chart'!K122</f>
        <v>0.686</v>
      </c>
      <c r="L346" s="65">
        <f>'資料下載-KI-Chart'!J122</f>
        <v>1.34</v>
      </c>
      <c r="M346" s="66">
        <f>'資料下載-KI-Chart'!I122</f>
        <v>3.089</v>
      </c>
    </row>
    <row r="347" spans="1:13" ht="16.5">
      <c r="A347" s="28">
        <v>7</v>
      </c>
      <c r="B347" s="50">
        <f>'資料下載-KI-Chart'!B123</f>
        <v>60935</v>
      </c>
      <c r="C347" s="50">
        <f>'資料下載-KI-Chart'!D123</f>
        <v>262808</v>
      </c>
      <c r="D347" s="50">
        <f>'資料下載-KI-Chart'!E123</f>
        <v>595257</v>
      </c>
      <c r="E347" s="254">
        <f>'資料下載-KI-Chart'!F123</f>
        <v>6.93</v>
      </c>
      <c r="F347" s="254">
        <f>'資料下載-KI-Chart'!C123</f>
        <v>6.37</v>
      </c>
      <c r="G347" s="51">
        <f t="shared" si="61"/>
        <v>4.312923607122343</v>
      </c>
      <c r="H347" s="51">
        <f t="shared" si="62"/>
        <v>9.768720768031509</v>
      </c>
      <c r="I347" s="65">
        <f>'資料下載-KI-Chart'!G123</f>
        <v>7.02</v>
      </c>
      <c r="J347" s="65">
        <f>'資料下載-KI-Chart'!H123</f>
        <v>6.34</v>
      </c>
      <c r="K347" s="105">
        <f>'資料下載-KI-Chart'!K123</f>
        <v>0.681</v>
      </c>
      <c r="L347" s="65">
        <f>'資料下載-KI-Chart'!J123</f>
        <v>1.35</v>
      </c>
      <c r="M347" s="66">
        <f>'資料下載-KI-Chart'!I123</f>
        <v>3.133</v>
      </c>
    </row>
    <row r="348" spans="1:13" ht="16.5">
      <c r="A348" s="28">
        <v>8</v>
      </c>
      <c r="B348" s="50">
        <f>'資料下載-KI-Chart'!B124</f>
        <v>61213</v>
      </c>
      <c r="C348" s="50">
        <f>'資料下載-KI-Chart'!D124</f>
        <v>265277</v>
      </c>
      <c r="D348" s="50">
        <f>'資料下載-KI-Chart'!E124</f>
        <v>597170</v>
      </c>
      <c r="E348" s="254">
        <f>'資料下載-KI-Chart'!F124</f>
        <v>6.53</v>
      </c>
      <c r="F348" s="254">
        <f>'資料下載-KI-Chart'!C124</f>
        <v>5.74</v>
      </c>
      <c r="G348" s="51">
        <f aca="true" t="shared" si="63" ref="G348:G354">C348/B348</f>
        <v>4.333670952248705</v>
      </c>
      <c r="H348" s="51">
        <f aca="true" t="shared" si="64" ref="H348:H354">D348/B348</f>
        <v>9.755607469001683</v>
      </c>
      <c r="I348" s="65">
        <f>'資料下載-KI-Chart'!G124</f>
        <v>6.23</v>
      </c>
      <c r="J348" s="65">
        <f>'資料下載-KI-Chart'!H124</f>
        <v>6.02</v>
      </c>
      <c r="K348" s="105">
        <f>'資料下載-KI-Chart'!K124</f>
        <v>0.683</v>
      </c>
      <c r="L348" s="65">
        <f>'資料下載-KI-Chart'!J124</f>
        <v>1.31</v>
      </c>
      <c r="M348" s="66">
        <f>'資料下載-KI-Chart'!I124</f>
        <v>3.133</v>
      </c>
    </row>
    <row r="349" spans="1:13" ht="16.5">
      <c r="A349" s="28">
        <v>9</v>
      </c>
      <c r="B349" s="50">
        <f>'資料下載-KI-Chart'!B125</f>
        <v>60936</v>
      </c>
      <c r="C349" s="50">
        <f>'資料下載-KI-Chart'!D125</f>
        <v>264574</v>
      </c>
      <c r="D349" s="50">
        <f>'資料下載-KI-Chart'!E125</f>
        <v>597646</v>
      </c>
      <c r="E349" s="254">
        <f>'資料下載-KI-Chart'!F125</f>
        <v>5.98</v>
      </c>
      <c r="F349" s="254">
        <f>'資料下載-KI-Chart'!C125</f>
        <v>4.79</v>
      </c>
      <c r="G349" s="51">
        <f t="shared" si="63"/>
        <v>4.34183405540239</v>
      </c>
      <c r="H349" s="51">
        <f t="shared" si="64"/>
        <v>9.807765524484704</v>
      </c>
      <c r="I349" s="65">
        <f>'資料下載-KI-Chart'!G125</f>
        <v>5.58</v>
      </c>
      <c r="J349" s="65">
        <f>'資料下載-KI-Chart'!H125</f>
        <v>5.8</v>
      </c>
      <c r="K349" s="105">
        <f>'資料下載-KI-Chart'!K125</f>
        <v>0.687</v>
      </c>
      <c r="L349" s="65">
        <f>'資料下載-KI-Chart'!J125</f>
        <v>1.32</v>
      </c>
      <c r="M349" s="66">
        <f>'資料下載-KI-Chart'!I125</f>
        <v>3.133</v>
      </c>
    </row>
    <row r="350" spans="1:13" ht="16.5">
      <c r="A350" s="28">
        <v>10</v>
      </c>
      <c r="B350" s="50">
        <f>'資料下載-KI-Chart'!B126</f>
        <v>60994</v>
      </c>
      <c r="C350" s="50">
        <f>'資料下載-KI-Chart'!D126</f>
        <v>263063</v>
      </c>
      <c r="D350" s="50">
        <f>'資料下載-KI-Chart'!E126</f>
        <v>598958</v>
      </c>
      <c r="E350" s="254">
        <f>'資料下載-KI-Chart'!F126</f>
        <v>5.7</v>
      </c>
      <c r="F350" s="254">
        <f>'資料下載-KI-Chart'!C126</f>
        <v>5.74</v>
      </c>
      <c r="G350" s="51">
        <f t="shared" si="63"/>
        <v>4.312932419582254</v>
      </c>
      <c r="H350" s="51">
        <f t="shared" si="64"/>
        <v>9.819949503229825</v>
      </c>
      <c r="I350" s="65">
        <f>'資料下載-KI-Chart'!G126</f>
        <v>5.29</v>
      </c>
      <c r="J350" s="65">
        <f>'資料下載-KI-Chart'!H126</f>
        <v>5.93</v>
      </c>
      <c r="K350" s="105">
        <f>'資料下載-KI-Chart'!K126</f>
        <v>0.691</v>
      </c>
      <c r="L350" s="65">
        <f>'資料下載-KI-Chart'!J126</f>
        <v>1.36</v>
      </c>
      <c r="M350" s="66">
        <f>'資料下載-KI-Chart'!I126</f>
        <v>3.133</v>
      </c>
    </row>
    <row r="351" spans="1:13" ht="16.5">
      <c r="A351" s="28">
        <v>11</v>
      </c>
      <c r="B351" s="50">
        <f>'資料下載-KI-Chart'!B127</f>
        <v>61213</v>
      </c>
      <c r="C351" s="50">
        <f>'資料下載-KI-Chart'!D127</f>
        <v>263141</v>
      </c>
      <c r="D351" s="50">
        <f>'資料下載-KI-Chart'!E127</f>
        <v>602969</v>
      </c>
      <c r="E351" s="254">
        <f>'資料下載-KI-Chart'!F127</f>
        <v>5.33</v>
      </c>
      <c r="F351" s="254">
        <f>'資料下載-KI-Chart'!C127</f>
        <v>4.91</v>
      </c>
      <c r="G351" s="51">
        <f t="shared" si="63"/>
        <v>4.298776403705095</v>
      </c>
      <c r="H351" s="51">
        <f t="shared" si="64"/>
        <v>9.850342247561793</v>
      </c>
      <c r="I351" s="65">
        <f>'資料下載-KI-Chart'!G127</f>
        <v>4.99</v>
      </c>
      <c r="J351" s="65">
        <f>'資料下載-KI-Chart'!H127</f>
        <v>6.27</v>
      </c>
      <c r="K351" s="105">
        <f>'資料下載-KI-Chart'!K127</f>
        <v>0.688</v>
      </c>
      <c r="L351" s="65">
        <f>'資料下載-KI-Chart'!J127</f>
        <v>1.37</v>
      </c>
      <c r="M351" s="66">
        <f>'資料下載-KI-Chart'!I127</f>
        <v>3.133</v>
      </c>
    </row>
    <row r="352" spans="1:13" ht="16.5">
      <c r="A352" s="28">
        <v>12</v>
      </c>
      <c r="B352" s="50">
        <f>'資料下載-KI-Chart'!B128</f>
        <v>61916</v>
      </c>
      <c r="C352" s="50">
        <f>'資料下載-KI-Chart'!D128</f>
        <v>265849</v>
      </c>
      <c r="D352" s="50">
        <f>'資料下載-KI-Chart'!E128</f>
        <v>605486</v>
      </c>
      <c r="E352" s="254">
        <f>'資料下載-KI-Chart'!F128</f>
        <v>5.3</v>
      </c>
      <c r="F352" s="254">
        <f>'資料下載-KI-Chart'!C128</f>
        <v>5</v>
      </c>
      <c r="G352" s="51">
        <f t="shared" si="63"/>
        <v>4.293704373667549</v>
      </c>
      <c r="H352" s="51">
        <f t="shared" si="64"/>
        <v>9.779152400025842</v>
      </c>
      <c r="I352" s="65">
        <f>'資料下載-KI-Chart'!G128</f>
        <v>5.5</v>
      </c>
      <c r="J352" s="65">
        <f>'資料下載-KI-Chart'!H128</f>
        <v>6.58</v>
      </c>
      <c r="K352" s="105">
        <f>'資料下載-KI-Chart'!K128</f>
        <v>0.686</v>
      </c>
      <c r="L352" s="65">
        <f>'資料下載-KI-Chart'!J128</f>
        <v>1.37</v>
      </c>
      <c r="M352" s="66">
        <f>'資料下載-KI-Chart'!I128</f>
        <v>3.133</v>
      </c>
    </row>
    <row r="353" spans="1:13" ht="16.5">
      <c r="A353" s="28" t="s">
        <v>460</v>
      </c>
      <c r="B353" s="50">
        <f>'資料下載-KI-Chart'!B129</f>
        <v>62740</v>
      </c>
      <c r="C353" s="50">
        <f>'資料下載-KI-Chart'!D129</f>
        <v>268344</v>
      </c>
      <c r="D353" s="50">
        <f>'資料下載-KI-Chart'!E129</f>
        <v>610802</v>
      </c>
      <c r="E353" s="254">
        <f>'資料下載-KI-Chart'!F129</f>
        <v>5.44</v>
      </c>
      <c r="F353" s="254">
        <f>'資料下載-KI-Chart'!C129</f>
        <v>2.15</v>
      </c>
      <c r="G353" s="51">
        <f t="shared" si="63"/>
        <v>4.277080012751036</v>
      </c>
      <c r="H353" s="51">
        <f t="shared" si="64"/>
        <v>9.735447880140262</v>
      </c>
      <c r="I353" s="65">
        <f>'資料下載-KI-Chart'!G129</f>
        <v>5.49</v>
      </c>
      <c r="J353" s="65">
        <f>'資料下載-KI-Chart'!H129</f>
        <v>6.95</v>
      </c>
      <c r="K353" s="105">
        <f>'資料下載-KI-Chart'!K129</f>
        <v>0.687</v>
      </c>
      <c r="L353" s="65">
        <f>'資料下載-KI-Chart'!J129</f>
        <v>1.33</v>
      </c>
      <c r="M353" s="66">
        <f>'資料下載-KI-Chart'!I129</f>
        <v>3.136</v>
      </c>
    </row>
    <row r="354" spans="1:13" ht="16.5">
      <c r="A354" s="28">
        <v>2</v>
      </c>
      <c r="B354" s="50">
        <f>'資料下載-KI-Chart'!B130</f>
        <v>65150</v>
      </c>
      <c r="C354" s="50">
        <f>'資料下載-KI-Chart'!D130</f>
        <v>271791</v>
      </c>
      <c r="D354" s="50">
        <f>'資料下載-KI-Chart'!E130</f>
        <v>617541</v>
      </c>
      <c r="E354" s="254">
        <f>'資料下載-KI-Chart'!F130</f>
        <v>5.59</v>
      </c>
      <c r="F354" s="254">
        <f>'資料下載-KI-Chart'!C130</f>
        <v>7.28</v>
      </c>
      <c r="G354" s="51">
        <f t="shared" si="63"/>
        <v>4.171772831926324</v>
      </c>
      <c r="H354" s="51">
        <f t="shared" si="64"/>
        <v>9.478756715272448</v>
      </c>
      <c r="I354" s="65">
        <f>'資料下載-KI-Chart'!G130</f>
        <v>5.78</v>
      </c>
      <c r="J354" s="65">
        <f>'資料下載-KI-Chart'!H130</f>
        <v>7.42</v>
      </c>
      <c r="K354" s="105">
        <f>'資料下載-KI-Chart'!K130</f>
        <v>0.693</v>
      </c>
      <c r="L354" s="65">
        <f>'資料下載-KI-Chart'!J130</f>
        <v>1.35</v>
      </c>
      <c r="M354" s="66">
        <f>'資料下載-KI-Chart'!I130</f>
        <v>3.136</v>
      </c>
    </row>
    <row r="377" ht="16.5"/>
    <row r="378" ht="16.5"/>
    <row r="379" ht="16.5"/>
    <row r="391" ht="16.5"/>
    <row r="392" ht="16.5"/>
    <row r="422" ht="16.5"/>
    <row r="423" ht="16.5"/>
  </sheetData>
  <sheetProtection/>
  <printOptions horizontalCentered="1"/>
  <pageMargins left="0" right="0" top="0.3937007874015748" bottom="0" header="0" footer="0.1968503937007874"/>
  <pageSetup cellComments="asDisplayed" horizontalDpi="600" verticalDpi="600" orientation="portrait" paperSize="9" scale="63" r:id="rId4"/>
  <headerFooter alignWithMargins="0">
    <oddFooter>&amp;C&amp;"Arial,標準"XII&amp;R&amp;Z&amp;F&amp;A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F4:M101"/>
  <sheetViews>
    <sheetView showGridLines="0" tabSelected="1" zoomScalePageLayoutView="0" workbookViewId="0" topLeftCell="A1">
      <selection activeCell="R12" sqref="R12"/>
    </sheetView>
  </sheetViews>
  <sheetFormatPr defaultColWidth="9.00390625" defaultRowHeight="15.75"/>
  <cols>
    <col min="2" max="2" width="8.125" style="0" customWidth="1"/>
    <col min="3" max="3" width="7.50390625" style="0" customWidth="1"/>
    <col min="4" max="10" width="8.125" style="0" customWidth="1"/>
    <col min="13" max="13" width="8.75390625" style="0" hidden="1" customWidth="1"/>
  </cols>
  <sheetData>
    <row r="4" ht="16.5">
      <c r="M4" s="63" t="s">
        <v>392</v>
      </c>
    </row>
    <row r="5" ht="15.75">
      <c r="M5" s="64" t="s">
        <v>393</v>
      </c>
    </row>
    <row r="26" ht="31.5" customHeight="1"/>
    <row r="48" ht="11.25" customHeight="1"/>
    <row r="51" ht="18.75">
      <c r="F51" s="1" t="s">
        <v>394</v>
      </c>
    </row>
    <row r="53" ht="45" customHeight="1"/>
    <row r="101" ht="18.75">
      <c r="F101" s="1" t="s">
        <v>395</v>
      </c>
    </row>
  </sheetData>
  <sheetProtection/>
  <printOptions horizontalCentered="1" verticalCentered="1"/>
  <pageMargins left="0.1968503937007874" right="0" top="0" bottom="0.3937007874015748" header="0.3937007874015748" footer="0.5905511811023623"/>
  <pageSetup horizontalDpi="600" verticalDpi="600" orientation="portrait" paperSize="9" scale="95" r:id="rId2"/>
  <rowBreaks count="1" manualBreakCount="1">
    <brk id="5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H20" sqref="H20"/>
    </sheetView>
  </sheetViews>
  <sheetFormatPr defaultColWidth="9.00390625" defaultRowHeight="15.75"/>
  <cols>
    <col min="1" max="1" width="29.375" style="0" bestFit="1" customWidth="1"/>
    <col min="6" max="6" width="15.50390625" style="0" customWidth="1"/>
  </cols>
  <sheetData>
    <row r="1" spans="1:4" ht="16.5">
      <c r="A1" s="63" t="s">
        <v>450</v>
      </c>
      <c r="B1" s="256" t="s">
        <v>451</v>
      </c>
      <c r="C1" s="255" t="s">
        <v>456</v>
      </c>
      <c r="D1" t="s">
        <v>457</v>
      </c>
    </row>
    <row r="3" spans="1:2" ht="16.5">
      <c r="A3" s="255" t="s">
        <v>453</v>
      </c>
      <c r="B3" t="s">
        <v>454</v>
      </c>
    </row>
    <row r="4" spans="1:2" ht="16.5">
      <c r="A4" s="255" t="s">
        <v>449</v>
      </c>
      <c r="B4" t="s">
        <v>452</v>
      </c>
    </row>
    <row r="5" spans="1:2" ht="16.5">
      <c r="A5" s="255" t="s">
        <v>455</v>
      </c>
      <c r="B5" t="str">
        <f>CONCATENATE(B$3,B$1,C$1,D$1,B$4)</f>
        <v>I:\FS\16_上網資料\央行上網資料\電子書\PC檔案\10905資料\_IX.xls</v>
      </c>
    </row>
    <row r="6" ht="15.75">
      <c r="B6" t="str">
        <f>CONCATENATE(B$3,B$1,C$1)</f>
        <v>I:\FS\16_上網資料\央行上網資料\電子書\PC檔案\10905資料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4"/>
  <sheetViews>
    <sheetView zoomScalePageLayoutView="0" workbookViewId="0" topLeftCell="A1">
      <pane xSplit="2" ySplit="12" topLeftCell="C75" activePane="bottomRight" state="frozen"/>
      <selection pane="topLeft" activeCell="A50" sqref="A50:IV67"/>
      <selection pane="topRight" activeCell="A50" sqref="A50:IV67"/>
      <selection pane="bottomLeft" activeCell="A50" sqref="A50:IV67"/>
      <selection pane="bottomRight" activeCell="A89" sqref="A89:IV94"/>
    </sheetView>
  </sheetViews>
  <sheetFormatPr defaultColWidth="9.00390625" defaultRowHeight="15.75"/>
  <cols>
    <col min="1" max="1" width="2.625" style="109" customWidth="1"/>
    <col min="2" max="2" width="6.125" style="109" customWidth="1"/>
    <col min="3" max="4" width="8.625" style="109" customWidth="1"/>
    <col min="5" max="5" width="7.625" style="127" customWidth="1"/>
    <col min="6" max="7" width="8.625" style="109" customWidth="1"/>
    <col min="8" max="11" width="7.625" style="109" customWidth="1"/>
    <col min="12" max="12" width="6.625" style="128" customWidth="1"/>
    <col min="13" max="13" width="2.625" style="127" customWidth="1"/>
    <col min="14" max="14" width="6.00390625" style="127" customWidth="1"/>
    <col min="15" max="15" width="7.625" style="109" customWidth="1"/>
    <col min="16" max="16" width="8.625" style="109" customWidth="1"/>
    <col min="17" max="17" width="6.625" style="109" customWidth="1"/>
    <col min="18" max="18" width="8.625" style="127" customWidth="1"/>
    <col min="19" max="19" width="7.625" style="127" customWidth="1"/>
    <col min="20" max="20" width="8.625" style="109" customWidth="1"/>
    <col min="21" max="21" width="6.625" style="109" customWidth="1"/>
    <col min="22" max="22" width="8.625" style="109" customWidth="1"/>
    <col min="23" max="23" width="6.625" style="109" customWidth="1"/>
    <col min="24" max="24" width="10.625" style="109" customWidth="1"/>
    <col min="25" max="16384" width="9.00390625" style="109" customWidth="1"/>
  </cols>
  <sheetData>
    <row r="1" spans="1:24" ht="19.5" customHeight="1">
      <c r="A1" s="290" t="s">
        <v>111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106" t="s">
        <v>380</v>
      </c>
      <c r="N1" s="107"/>
      <c r="O1" s="108"/>
      <c r="P1" s="108"/>
      <c r="Q1" s="108"/>
      <c r="R1" s="107"/>
      <c r="S1" s="107"/>
      <c r="T1" s="108"/>
      <c r="U1" s="108"/>
      <c r="V1" s="108"/>
      <c r="W1" s="108"/>
      <c r="X1" s="108"/>
    </row>
    <row r="2" spans="1:24" ht="15" customHeight="1">
      <c r="A2" s="291" t="s">
        <v>112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110" t="s">
        <v>113</v>
      </c>
      <c r="N2" s="110"/>
      <c r="O2" s="85"/>
      <c r="P2" s="85"/>
      <c r="Q2" s="85"/>
      <c r="R2" s="110"/>
      <c r="S2" s="110"/>
      <c r="T2" s="85"/>
      <c r="U2" s="85"/>
      <c r="V2" s="85"/>
      <c r="W2" s="85"/>
      <c r="X2" s="85"/>
    </row>
    <row r="3" spans="1:24" ht="27" customHeight="1">
      <c r="A3" s="111"/>
      <c r="B3" s="112"/>
      <c r="C3" s="111"/>
      <c r="D3" s="111"/>
      <c r="E3" s="113"/>
      <c r="F3" s="111"/>
      <c r="G3" s="111"/>
      <c r="H3" s="111"/>
      <c r="I3" s="111"/>
      <c r="J3" s="111"/>
      <c r="K3" s="111"/>
      <c r="L3" s="114"/>
      <c r="M3" s="113"/>
      <c r="N3" s="113"/>
      <c r="O3" s="111"/>
      <c r="P3" s="111"/>
      <c r="Q3" s="111"/>
      <c r="R3" s="113"/>
      <c r="S3" s="113"/>
      <c r="T3" s="111"/>
      <c r="U3" s="90"/>
      <c r="V3" s="273" t="s">
        <v>381</v>
      </c>
      <c r="W3" s="273"/>
      <c r="X3" s="273"/>
    </row>
    <row r="4" spans="1:24" s="115" customFormat="1" ht="15" customHeight="1">
      <c r="A4" s="274" t="s">
        <v>114</v>
      </c>
      <c r="B4" s="275"/>
      <c r="C4" s="274" t="s">
        <v>115</v>
      </c>
      <c r="D4" s="274"/>
      <c r="E4" s="274"/>
      <c r="F4" s="274"/>
      <c r="G4" s="274"/>
      <c r="H4" s="275"/>
      <c r="I4" s="276" t="s">
        <v>116</v>
      </c>
      <c r="J4" s="277"/>
      <c r="K4" s="277"/>
      <c r="L4" s="277"/>
      <c r="M4" s="278" t="s">
        <v>117</v>
      </c>
      <c r="N4" s="278"/>
      <c r="O4" s="278"/>
      <c r="P4" s="278"/>
      <c r="Q4" s="278"/>
      <c r="R4" s="278"/>
      <c r="S4" s="278"/>
      <c r="T4" s="278"/>
      <c r="U4" s="279"/>
      <c r="V4" s="280" t="s">
        <v>118</v>
      </c>
      <c r="W4" s="281"/>
      <c r="X4" s="153" t="s">
        <v>119</v>
      </c>
    </row>
    <row r="5" spans="1:24" s="115" customFormat="1" ht="11.25" customHeight="1">
      <c r="A5" s="116"/>
      <c r="B5" s="151"/>
      <c r="C5" s="268" t="s">
        <v>73</v>
      </c>
      <c r="D5" s="289"/>
      <c r="E5" s="289"/>
      <c r="F5" s="289"/>
      <c r="G5" s="289"/>
      <c r="H5" s="269"/>
      <c r="I5" s="294" t="s">
        <v>120</v>
      </c>
      <c r="J5" s="294"/>
      <c r="K5" s="294"/>
      <c r="L5" s="294"/>
      <c r="M5" s="284" t="s">
        <v>369</v>
      </c>
      <c r="N5" s="285"/>
      <c r="O5" s="285"/>
      <c r="P5" s="285"/>
      <c r="Q5" s="285"/>
      <c r="R5" s="285"/>
      <c r="S5" s="285"/>
      <c r="T5" s="285"/>
      <c r="U5" s="286"/>
      <c r="V5" s="268" t="s">
        <v>121</v>
      </c>
      <c r="W5" s="269"/>
      <c r="X5" s="117"/>
    </row>
    <row r="6" spans="1:24" s="115" customFormat="1" ht="20.25" customHeight="1">
      <c r="A6" s="274"/>
      <c r="B6" s="275"/>
      <c r="C6" s="272"/>
      <c r="D6" s="272"/>
      <c r="E6" s="272"/>
      <c r="F6" s="272"/>
      <c r="G6" s="272"/>
      <c r="H6" s="292"/>
      <c r="I6" s="272" t="s">
        <v>122</v>
      </c>
      <c r="J6" s="272"/>
      <c r="K6" s="272"/>
      <c r="L6" s="272"/>
      <c r="M6" s="282" t="s">
        <v>123</v>
      </c>
      <c r="N6" s="282"/>
      <c r="O6" s="282"/>
      <c r="P6" s="282"/>
      <c r="Q6" s="283"/>
      <c r="R6" s="270" t="s">
        <v>399</v>
      </c>
      <c r="S6" s="270"/>
      <c r="T6" s="270"/>
      <c r="U6" s="270"/>
      <c r="V6" s="271"/>
      <c r="W6" s="272"/>
      <c r="X6" s="153"/>
    </row>
    <row r="7" spans="1:24" s="115" customFormat="1" ht="11.25" customHeight="1">
      <c r="A7" s="116"/>
      <c r="B7" s="141"/>
      <c r="C7" s="303" t="s">
        <v>124</v>
      </c>
      <c r="D7" s="303"/>
      <c r="E7" s="304"/>
      <c r="F7" s="301" t="s">
        <v>125</v>
      </c>
      <c r="G7" s="303"/>
      <c r="H7" s="304"/>
      <c r="I7" s="305" t="s">
        <v>124</v>
      </c>
      <c r="J7" s="306"/>
      <c r="K7" s="305" t="s">
        <v>125</v>
      </c>
      <c r="L7" s="306"/>
      <c r="M7" s="303" t="s">
        <v>124</v>
      </c>
      <c r="N7" s="303"/>
      <c r="O7" s="304"/>
      <c r="P7" s="305" t="s">
        <v>125</v>
      </c>
      <c r="Q7" s="306"/>
      <c r="R7" s="305" t="s">
        <v>124</v>
      </c>
      <c r="S7" s="306"/>
      <c r="T7" s="305" t="s">
        <v>125</v>
      </c>
      <c r="U7" s="306"/>
      <c r="V7" s="301" t="s">
        <v>125</v>
      </c>
      <c r="W7" s="302"/>
      <c r="X7" s="153"/>
    </row>
    <row r="8" spans="1:24" s="115" customFormat="1" ht="11.25" customHeight="1">
      <c r="A8" s="274" t="s">
        <v>126</v>
      </c>
      <c r="B8" s="275"/>
      <c r="C8" s="289" t="s">
        <v>127</v>
      </c>
      <c r="D8" s="289"/>
      <c r="E8" s="269"/>
      <c r="F8" s="268" t="s">
        <v>128</v>
      </c>
      <c r="G8" s="289"/>
      <c r="H8" s="269"/>
      <c r="I8" s="268" t="s">
        <v>127</v>
      </c>
      <c r="J8" s="269"/>
      <c r="K8" s="293" t="s">
        <v>128</v>
      </c>
      <c r="L8" s="293"/>
      <c r="M8" s="272" t="s">
        <v>127</v>
      </c>
      <c r="N8" s="272"/>
      <c r="O8" s="292"/>
      <c r="P8" s="293" t="s">
        <v>128</v>
      </c>
      <c r="Q8" s="293"/>
      <c r="R8" s="271" t="s">
        <v>127</v>
      </c>
      <c r="S8" s="292"/>
      <c r="T8" s="293" t="s">
        <v>128</v>
      </c>
      <c r="U8" s="293"/>
      <c r="V8" s="293" t="s">
        <v>128</v>
      </c>
      <c r="W8" s="271"/>
      <c r="X8" s="153" t="s">
        <v>129</v>
      </c>
    </row>
    <row r="9" spans="1:25" s="115" customFormat="1" ht="15" customHeight="1">
      <c r="A9" s="274"/>
      <c r="B9" s="275"/>
      <c r="C9" s="137" t="s">
        <v>382</v>
      </c>
      <c r="D9" s="118"/>
      <c r="E9" s="158" t="s">
        <v>400</v>
      </c>
      <c r="F9" s="137" t="s">
        <v>382</v>
      </c>
      <c r="G9" s="118"/>
      <c r="H9" s="135" t="s">
        <v>400</v>
      </c>
      <c r="I9" s="135" t="s">
        <v>382</v>
      </c>
      <c r="J9" s="135" t="s">
        <v>130</v>
      </c>
      <c r="K9" s="135" t="s">
        <v>382</v>
      </c>
      <c r="L9" s="97" t="s">
        <v>130</v>
      </c>
      <c r="M9" s="287" t="s">
        <v>382</v>
      </c>
      <c r="N9" s="288"/>
      <c r="O9" s="138" t="s">
        <v>130</v>
      </c>
      <c r="P9" s="135" t="s">
        <v>382</v>
      </c>
      <c r="Q9" s="135" t="s">
        <v>130</v>
      </c>
      <c r="R9" s="158" t="s">
        <v>382</v>
      </c>
      <c r="S9" s="158" t="s">
        <v>130</v>
      </c>
      <c r="T9" s="135" t="s">
        <v>382</v>
      </c>
      <c r="U9" s="135" t="s">
        <v>130</v>
      </c>
      <c r="V9" s="135" t="s">
        <v>370</v>
      </c>
      <c r="W9" s="136" t="s">
        <v>130</v>
      </c>
      <c r="X9" s="153"/>
      <c r="Y9" s="116"/>
    </row>
    <row r="10" spans="1:25" s="115" customFormat="1" ht="11.25" customHeight="1">
      <c r="A10" s="274"/>
      <c r="B10" s="275"/>
      <c r="C10" s="145" t="s">
        <v>131</v>
      </c>
      <c r="D10" s="152" t="s">
        <v>132</v>
      </c>
      <c r="E10" s="98" t="s">
        <v>133</v>
      </c>
      <c r="F10" s="145" t="s">
        <v>131</v>
      </c>
      <c r="G10" s="152" t="s">
        <v>132</v>
      </c>
      <c r="H10" s="145" t="s">
        <v>133</v>
      </c>
      <c r="I10" s="145" t="s">
        <v>131</v>
      </c>
      <c r="J10" s="145" t="s">
        <v>133</v>
      </c>
      <c r="K10" s="145" t="s">
        <v>131</v>
      </c>
      <c r="L10" s="99" t="s">
        <v>133</v>
      </c>
      <c r="M10" s="299" t="s">
        <v>131</v>
      </c>
      <c r="N10" s="300"/>
      <c r="O10" s="143" t="s">
        <v>133</v>
      </c>
      <c r="P10" s="145" t="s">
        <v>131</v>
      </c>
      <c r="Q10" s="145" t="s">
        <v>133</v>
      </c>
      <c r="R10" s="98" t="s">
        <v>131</v>
      </c>
      <c r="S10" s="98" t="s">
        <v>133</v>
      </c>
      <c r="T10" s="145" t="s">
        <v>131</v>
      </c>
      <c r="U10" s="145" t="s">
        <v>133</v>
      </c>
      <c r="V10" s="145" t="s">
        <v>131</v>
      </c>
      <c r="W10" s="142" t="s">
        <v>133</v>
      </c>
      <c r="X10" s="153"/>
      <c r="Y10" s="116"/>
    </row>
    <row r="11" spans="1:25" s="115" customFormat="1" ht="11.25" customHeight="1">
      <c r="A11" s="116"/>
      <c r="B11" s="141"/>
      <c r="C11" s="143"/>
      <c r="D11" s="156" t="s">
        <v>134</v>
      </c>
      <c r="E11" s="98" t="s">
        <v>135</v>
      </c>
      <c r="F11" s="145"/>
      <c r="G11" s="156" t="s">
        <v>134</v>
      </c>
      <c r="H11" s="145" t="s">
        <v>135</v>
      </c>
      <c r="I11" s="119"/>
      <c r="J11" s="145" t="s">
        <v>135</v>
      </c>
      <c r="K11" s="119"/>
      <c r="L11" s="99" t="s">
        <v>135</v>
      </c>
      <c r="M11" s="295"/>
      <c r="N11" s="296"/>
      <c r="O11" s="143" t="s">
        <v>135</v>
      </c>
      <c r="P11" s="119"/>
      <c r="Q11" s="145" t="s">
        <v>135</v>
      </c>
      <c r="R11" s="120"/>
      <c r="S11" s="98" t="s">
        <v>135</v>
      </c>
      <c r="T11" s="119"/>
      <c r="U11" s="145" t="s">
        <v>135</v>
      </c>
      <c r="V11" s="119"/>
      <c r="W11" s="142" t="s">
        <v>135</v>
      </c>
      <c r="X11" s="153"/>
      <c r="Y11" s="116"/>
    </row>
    <row r="12" spans="1:25" s="115" customFormat="1" ht="11.25" customHeight="1">
      <c r="A12" s="121"/>
      <c r="B12" s="157"/>
      <c r="C12" s="134"/>
      <c r="D12" s="122" t="s">
        <v>136</v>
      </c>
      <c r="E12" s="101" t="s">
        <v>137</v>
      </c>
      <c r="F12" s="133"/>
      <c r="G12" s="154" t="s">
        <v>136</v>
      </c>
      <c r="H12" s="133" t="s">
        <v>137</v>
      </c>
      <c r="I12" s="133"/>
      <c r="J12" s="133" t="s">
        <v>137</v>
      </c>
      <c r="K12" s="133"/>
      <c r="L12" s="102" t="s">
        <v>137</v>
      </c>
      <c r="M12" s="297"/>
      <c r="N12" s="298"/>
      <c r="O12" s="134" t="s">
        <v>137</v>
      </c>
      <c r="P12" s="134"/>
      <c r="Q12" s="133" t="s">
        <v>137</v>
      </c>
      <c r="R12" s="140"/>
      <c r="S12" s="101" t="s">
        <v>137</v>
      </c>
      <c r="T12" s="134"/>
      <c r="U12" s="133" t="s">
        <v>137</v>
      </c>
      <c r="V12" s="122"/>
      <c r="W12" s="139" t="s">
        <v>137</v>
      </c>
      <c r="X12" s="123"/>
      <c r="Y12" s="116"/>
    </row>
    <row r="13" spans="1:24" s="73" customFormat="1" ht="11.25" customHeight="1">
      <c r="A13" s="261" t="s">
        <v>138</v>
      </c>
      <c r="B13" s="262"/>
      <c r="C13" s="67">
        <v>17925</v>
      </c>
      <c r="D13" s="67">
        <v>7425</v>
      </c>
      <c r="E13" s="69">
        <v>7.63</v>
      </c>
      <c r="F13" s="68">
        <v>17585</v>
      </c>
      <c r="G13" s="68">
        <v>7304</v>
      </c>
      <c r="H13" s="69">
        <v>2.51</v>
      </c>
      <c r="I13" s="68">
        <v>26983</v>
      </c>
      <c r="J13" s="69">
        <v>7.65</v>
      </c>
      <c r="K13" s="68">
        <v>29831</v>
      </c>
      <c r="L13" s="70">
        <v>7.39</v>
      </c>
      <c r="M13" s="263">
        <v>73958</v>
      </c>
      <c r="N13" s="264"/>
      <c r="O13" s="69">
        <v>7.1</v>
      </c>
      <c r="P13" s="68">
        <v>78711</v>
      </c>
      <c r="Q13" s="69">
        <v>6.83</v>
      </c>
      <c r="R13" s="68">
        <v>234885</v>
      </c>
      <c r="S13" s="69">
        <v>6.2</v>
      </c>
      <c r="T13" s="68">
        <v>244101</v>
      </c>
      <c r="U13" s="69">
        <v>6.63</v>
      </c>
      <c r="V13" s="68">
        <v>324487</v>
      </c>
      <c r="W13" s="71">
        <v>8.56</v>
      </c>
      <c r="X13" s="72" t="s">
        <v>139</v>
      </c>
    </row>
    <row r="14" spans="1:24" s="73" customFormat="1" ht="11.25" customHeight="1">
      <c r="A14" s="261" t="s">
        <v>140</v>
      </c>
      <c r="B14" s="262"/>
      <c r="C14" s="67">
        <v>18881</v>
      </c>
      <c r="D14" s="68">
        <v>7814</v>
      </c>
      <c r="E14" s="69">
        <v>5.62</v>
      </c>
      <c r="F14" s="68">
        <v>18832</v>
      </c>
      <c r="G14" s="68">
        <v>7587</v>
      </c>
      <c r="H14" s="69">
        <v>7.32</v>
      </c>
      <c r="I14" s="68">
        <v>28527</v>
      </c>
      <c r="J14" s="69">
        <v>5.72</v>
      </c>
      <c r="K14" s="68">
        <v>30700</v>
      </c>
      <c r="L14" s="70">
        <v>2.91</v>
      </c>
      <c r="M14" s="263">
        <v>77875</v>
      </c>
      <c r="N14" s="264"/>
      <c r="O14" s="69">
        <v>5.3</v>
      </c>
      <c r="P14" s="68">
        <v>82226</v>
      </c>
      <c r="Q14" s="69">
        <v>4.47</v>
      </c>
      <c r="R14" s="68">
        <v>249390</v>
      </c>
      <c r="S14" s="69">
        <v>6.18</v>
      </c>
      <c r="T14" s="68">
        <v>256682</v>
      </c>
      <c r="U14" s="69">
        <v>5.15</v>
      </c>
      <c r="V14" s="68">
        <v>350416</v>
      </c>
      <c r="W14" s="71">
        <v>7.99</v>
      </c>
      <c r="X14" s="72" t="s">
        <v>141</v>
      </c>
    </row>
    <row r="15" spans="1:24" s="73" customFormat="1" ht="11.25" customHeight="1">
      <c r="A15" s="261" t="s">
        <v>142</v>
      </c>
      <c r="B15" s="262"/>
      <c r="C15" s="67">
        <v>19771</v>
      </c>
      <c r="D15" s="68">
        <v>8021</v>
      </c>
      <c r="E15" s="69">
        <v>5.11</v>
      </c>
      <c r="F15" s="68">
        <v>19475</v>
      </c>
      <c r="G15" s="68">
        <v>7626</v>
      </c>
      <c r="H15" s="69">
        <v>3.9</v>
      </c>
      <c r="I15" s="68">
        <v>30466</v>
      </c>
      <c r="J15" s="69">
        <v>6.8</v>
      </c>
      <c r="K15" s="68">
        <v>31566</v>
      </c>
      <c r="L15" s="70">
        <v>2.82</v>
      </c>
      <c r="M15" s="263">
        <v>82892</v>
      </c>
      <c r="N15" s="264"/>
      <c r="O15" s="69">
        <v>6.44</v>
      </c>
      <c r="P15" s="68">
        <v>82200</v>
      </c>
      <c r="Q15" s="69">
        <v>-0.03</v>
      </c>
      <c r="R15" s="68">
        <v>259759</v>
      </c>
      <c r="S15" s="69">
        <v>4.16</v>
      </c>
      <c r="T15" s="68">
        <v>258831</v>
      </c>
      <c r="U15" s="69">
        <v>0.84</v>
      </c>
      <c r="V15" s="68">
        <v>368449</v>
      </c>
      <c r="W15" s="71">
        <v>5.15</v>
      </c>
      <c r="X15" s="72" t="s">
        <v>143</v>
      </c>
    </row>
    <row r="16" spans="1:24" s="73" customFormat="1" ht="11.25" customHeight="1">
      <c r="A16" s="261" t="s">
        <v>144</v>
      </c>
      <c r="B16" s="262"/>
      <c r="C16" s="67">
        <v>20841</v>
      </c>
      <c r="D16" s="68">
        <v>8308</v>
      </c>
      <c r="E16" s="69">
        <v>3.35</v>
      </c>
      <c r="F16" s="68">
        <v>21254</v>
      </c>
      <c r="G16" s="68">
        <v>8335</v>
      </c>
      <c r="H16" s="69">
        <v>8.16</v>
      </c>
      <c r="I16" s="68">
        <v>30762</v>
      </c>
      <c r="J16" s="69">
        <v>0.97</v>
      </c>
      <c r="K16" s="68">
        <v>32223</v>
      </c>
      <c r="L16" s="70">
        <v>2.08</v>
      </c>
      <c r="M16" s="263">
        <v>80458</v>
      </c>
      <c r="N16" s="264"/>
      <c r="O16" s="69">
        <v>-2.94</v>
      </c>
      <c r="P16" s="68">
        <v>81537</v>
      </c>
      <c r="Q16" s="69">
        <v>-0.81</v>
      </c>
      <c r="R16" s="68">
        <v>266793</v>
      </c>
      <c r="S16" s="69">
        <v>2.71</v>
      </c>
      <c r="T16" s="68">
        <v>277555</v>
      </c>
      <c r="U16" s="69">
        <v>7.23</v>
      </c>
      <c r="V16" s="68">
        <v>388270</v>
      </c>
      <c r="W16" s="71">
        <v>5.38</v>
      </c>
      <c r="X16" s="72" t="s">
        <v>145</v>
      </c>
    </row>
    <row r="17" spans="1:24" s="73" customFormat="1" ht="11.25" customHeight="1">
      <c r="A17" s="261" t="s">
        <v>146</v>
      </c>
      <c r="B17" s="262"/>
      <c r="C17" s="67">
        <v>22984</v>
      </c>
      <c r="D17" s="68">
        <v>9081</v>
      </c>
      <c r="E17" s="69">
        <v>11.55</v>
      </c>
      <c r="F17" s="68">
        <v>23040</v>
      </c>
      <c r="G17" s="68">
        <v>9126</v>
      </c>
      <c r="H17" s="69">
        <v>8.31</v>
      </c>
      <c r="I17" s="68">
        <v>34877</v>
      </c>
      <c r="J17" s="69">
        <v>13.37</v>
      </c>
      <c r="K17" s="68">
        <v>39244</v>
      </c>
      <c r="L17" s="70">
        <v>21.79</v>
      </c>
      <c r="M17" s="263">
        <v>93765</v>
      </c>
      <c r="N17" s="264"/>
      <c r="O17" s="69">
        <v>16.54</v>
      </c>
      <c r="P17" s="68">
        <v>105116</v>
      </c>
      <c r="Q17" s="69">
        <v>28.92</v>
      </c>
      <c r="R17" s="68">
        <v>286671</v>
      </c>
      <c r="S17" s="69">
        <v>7.45</v>
      </c>
      <c r="T17" s="68">
        <v>293556</v>
      </c>
      <c r="U17" s="69">
        <v>5.76</v>
      </c>
      <c r="V17" s="68">
        <v>416730</v>
      </c>
      <c r="W17" s="71">
        <v>7.33</v>
      </c>
      <c r="X17" s="72" t="s">
        <v>147</v>
      </c>
    </row>
    <row r="18" spans="1:24" s="73" customFormat="1" ht="11.25" customHeight="1">
      <c r="A18" s="261" t="s">
        <v>148</v>
      </c>
      <c r="B18" s="262"/>
      <c r="C18" s="67">
        <v>24217</v>
      </c>
      <c r="D18" s="68">
        <v>9957</v>
      </c>
      <c r="E18" s="69">
        <v>5.43</v>
      </c>
      <c r="F18" s="68">
        <v>25018</v>
      </c>
      <c r="G18" s="68">
        <v>9959</v>
      </c>
      <c r="H18" s="69">
        <v>8.57</v>
      </c>
      <c r="I18" s="68">
        <v>39936</v>
      </c>
      <c r="J18" s="69">
        <v>14.51</v>
      </c>
      <c r="K18" s="68">
        <v>42837</v>
      </c>
      <c r="L18" s="70">
        <v>9.16</v>
      </c>
      <c r="M18" s="263">
        <v>107766</v>
      </c>
      <c r="N18" s="264"/>
      <c r="O18" s="69">
        <v>14.93</v>
      </c>
      <c r="P18" s="68">
        <v>114571</v>
      </c>
      <c r="Q18" s="69">
        <v>9</v>
      </c>
      <c r="R18" s="68">
        <v>299661</v>
      </c>
      <c r="S18" s="69">
        <v>4.53</v>
      </c>
      <c r="T18" s="68">
        <v>309544</v>
      </c>
      <c r="U18" s="69">
        <v>5.45</v>
      </c>
      <c r="V18" s="68">
        <v>445203</v>
      </c>
      <c r="W18" s="71">
        <v>6.83</v>
      </c>
      <c r="X18" s="72" t="s">
        <v>149</v>
      </c>
    </row>
    <row r="19" spans="1:24" s="73" customFormat="1" ht="11.25" customHeight="1">
      <c r="A19" s="261" t="s">
        <v>150</v>
      </c>
      <c r="B19" s="262"/>
      <c r="C19" s="67">
        <v>26323</v>
      </c>
      <c r="D19" s="68">
        <v>10937</v>
      </c>
      <c r="E19" s="69">
        <v>7.24</v>
      </c>
      <c r="F19" s="68">
        <v>27209</v>
      </c>
      <c r="G19" s="68">
        <v>11073</v>
      </c>
      <c r="H19" s="69">
        <v>7.49</v>
      </c>
      <c r="I19" s="68">
        <v>43162</v>
      </c>
      <c r="J19" s="69">
        <v>8.08</v>
      </c>
      <c r="K19" s="68">
        <v>45292</v>
      </c>
      <c r="L19" s="70">
        <v>5.73</v>
      </c>
      <c r="M19" s="263">
        <v>115478</v>
      </c>
      <c r="N19" s="264"/>
      <c r="O19" s="69">
        <v>7.16</v>
      </c>
      <c r="P19" s="68">
        <v>118302</v>
      </c>
      <c r="Q19" s="69">
        <v>3.26</v>
      </c>
      <c r="R19" s="68">
        <v>317139</v>
      </c>
      <c r="S19" s="69">
        <v>5.83</v>
      </c>
      <c r="T19" s="68">
        <v>324519</v>
      </c>
      <c r="U19" s="69">
        <v>4.84</v>
      </c>
      <c r="V19" s="68">
        <v>469541</v>
      </c>
      <c r="W19" s="71">
        <v>5.47</v>
      </c>
      <c r="X19" s="72" t="s">
        <v>151</v>
      </c>
    </row>
    <row r="20" spans="1:24" s="73" customFormat="1" ht="11.25" customHeight="1">
      <c r="A20" s="261" t="s">
        <v>152</v>
      </c>
      <c r="B20" s="262"/>
      <c r="C20" s="67">
        <v>27616</v>
      </c>
      <c r="D20" s="68">
        <v>11893</v>
      </c>
      <c r="E20" s="69">
        <v>4.91</v>
      </c>
      <c r="F20" s="68">
        <v>29021</v>
      </c>
      <c r="G20" s="68">
        <v>12032</v>
      </c>
      <c r="H20" s="69">
        <v>6.66</v>
      </c>
      <c r="I20" s="68">
        <v>44692</v>
      </c>
      <c r="J20" s="69">
        <v>3.55</v>
      </c>
      <c r="K20" s="68">
        <v>47417</v>
      </c>
      <c r="L20" s="70">
        <v>4.69</v>
      </c>
      <c r="M20" s="263">
        <v>119467</v>
      </c>
      <c r="N20" s="264"/>
      <c r="O20" s="69">
        <v>3.45</v>
      </c>
      <c r="P20" s="68">
        <v>124184</v>
      </c>
      <c r="Q20" s="69">
        <v>4.97</v>
      </c>
      <c r="R20" s="68">
        <v>330376</v>
      </c>
      <c r="S20" s="69">
        <v>4.17</v>
      </c>
      <c r="T20" s="68">
        <v>335744</v>
      </c>
      <c r="U20" s="69">
        <v>3.46</v>
      </c>
      <c r="V20" s="68">
        <v>496032</v>
      </c>
      <c r="W20" s="71">
        <v>5.64</v>
      </c>
      <c r="X20" s="72" t="s">
        <v>153</v>
      </c>
    </row>
    <row r="21" spans="1:24" s="73" customFormat="1" ht="11.25" customHeight="1">
      <c r="A21" s="261" t="s">
        <v>154</v>
      </c>
      <c r="B21" s="262"/>
      <c r="C21" s="67">
        <v>29599</v>
      </c>
      <c r="D21" s="68">
        <v>13056</v>
      </c>
      <c r="E21" s="69">
        <v>7.18</v>
      </c>
      <c r="F21" s="68">
        <v>31208</v>
      </c>
      <c r="G21" s="68">
        <v>13297</v>
      </c>
      <c r="H21" s="69">
        <v>7.53</v>
      </c>
      <c r="I21" s="68">
        <v>48783</v>
      </c>
      <c r="J21" s="69">
        <v>9.15</v>
      </c>
      <c r="K21" s="68">
        <v>52590</v>
      </c>
      <c r="L21" s="70">
        <v>10.91</v>
      </c>
      <c r="M21" s="263">
        <v>128158</v>
      </c>
      <c r="N21" s="264"/>
      <c r="O21" s="69">
        <v>7.27</v>
      </c>
      <c r="P21" s="68">
        <v>134708</v>
      </c>
      <c r="Q21" s="69">
        <v>8.47</v>
      </c>
      <c r="R21" s="68">
        <v>346167</v>
      </c>
      <c r="S21" s="69">
        <v>4.78</v>
      </c>
      <c r="T21" s="68">
        <v>355189</v>
      </c>
      <c r="U21" s="69">
        <v>5.79</v>
      </c>
      <c r="V21" s="68">
        <v>530162</v>
      </c>
      <c r="W21" s="71">
        <v>6.88</v>
      </c>
      <c r="X21" s="72" t="s">
        <v>155</v>
      </c>
    </row>
    <row r="22" spans="1:24" s="73" customFormat="1" ht="11.25" customHeight="1">
      <c r="A22" s="261" t="s">
        <v>156</v>
      </c>
      <c r="B22" s="262"/>
      <c r="C22" s="67">
        <v>31654</v>
      </c>
      <c r="D22" s="68">
        <v>14306</v>
      </c>
      <c r="E22" s="69">
        <v>6.94</v>
      </c>
      <c r="F22" s="68">
        <v>32633</v>
      </c>
      <c r="G22" s="68">
        <v>14609</v>
      </c>
      <c r="H22" s="69">
        <v>4.57</v>
      </c>
      <c r="I22" s="68">
        <v>53298</v>
      </c>
      <c r="J22" s="69">
        <v>9.25</v>
      </c>
      <c r="K22" s="68">
        <v>55692</v>
      </c>
      <c r="L22" s="70">
        <v>5.9</v>
      </c>
      <c r="M22" s="263">
        <v>138361</v>
      </c>
      <c r="N22" s="264"/>
      <c r="O22" s="69">
        <v>7.96</v>
      </c>
      <c r="P22" s="68">
        <v>143101</v>
      </c>
      <c r="Q22" s="69">
        <v>6.23</v>
      </c>
      <c r="R22" s="68">
        <v>365767</v>
      </c>
      <c r="S22" s="69">
        <v>5.66</v>
      </c>
      <c r="T22" s="68">
        <v>376968</v>
      </c>
      <c r="U22" s="69">
        <v>6.13</v>
      </c>
      <c r="V22" s="68">
        <v>568153</v>
      </c>
      <c r="W22" s="71">
        <v>7.17</v>
      </c>
      <c r="X22" s="72" t="s">
        <v>157</v>
      </c>
    </row>
    <row r="23" spans="1:24" s="73" customFormat="1" ht="11.25" customHeight="1">
      <c r="A23" s="261" t="s">
        <v>355</v>
      </c>
      <c r="B23" s="262"/>
      <c r="C23" s="67">
        <v>33488</v>
      </c>
      <c r="D23" s="68">
        <v>15453</v>
      </c>
      <c r="E23" s="69">
        <v>5.79</v>
      </c>
      <c r="F23" s="68">
        <v>34524</v>
      </c>
      <c r="G23" s="68">
        <v>15654</v>
      </c>
      <c r="H23" s="69">
        <v>5.79</v>
      </c>
      <c r="I23" s="68">
        <v>56780</v>
      </c>
      <c r="J23" s="69">
        <v>6.53</v>
      </c>
      <c r="K23" s="68">
        <v>60603</v>
      </c>
      <c r="L23" s="70">
        <v>8.82</v>
      </c>
      <c r="M23" s="263">
        <v>146800</v>
      </c>
      <c r="N23" s="264"/>
      <c r="O23" s="69">
        <v>6.1</v>
      </c>
      <c r="P23" s="68">
        <v>152926</v>
      </c>
      <c r="Q23" s="69">
        <v>6.87</v>
      </c>
      <c r="R23" s="68">
        <v>388941</v>
      </c>
      <c r="S23" s="69">
        <v>6.34</v>
      </c>
      <c r="T23" s="68">
        <v>398840</v>
      </c>
      <c r="U23" s="69">
        <v>5.8</v>
      </c>
      <c r="V23" s="68">
        <v>606839</v>
      </c>
      <c r="W23" s="71">
        <v>6.81</v>
      </c>
      <c r="X23" s="72" t="s">
        <v>356</v>
      </c>
    </row>
    <row r="24" spans="1:24" s="73" customFormat="1" ht="11.25" customHeight="1">
      <c r="A24" s="129"/>
      <c r="B24" s="130"/>
      <c r="C24" s="67"/>
      <c r="D24" s="68"/>
      <c r="E24" s="69"/>
      <c r="F24" s="68"/>
      <c r="G24" s="68"/>
      <c r="H24" s="69"/>
      <c r="I24" s="68"/>
      <c r="J24" s="69"/>
      <c r="K24" s="68"/>
      <c r="L24" s="70"/>
      <c r="M24" s="131"/>
      <c r="N24" s="132"/>
      <c r="O24" s="69"/>
      <c r="P24" s="68"/>
      <c r="Q24" s="69"/>
      <c r="R24" s="68"/>
      <c r="S24" s="69"/>
      <c r="T24" s="68"/>
      <c r="U24" s="69"/>
      <c r="V24" s="68"/>
      <c r="W24" s="71"/>
      <c r="X24" s="72"/>
    </row>
    <row r="25" spans="1:24" s="73" customFormat="1" ht="11.25" customHeight="1">
      <c r="A25" s="129"/>
      <c r="B25" s="130"/>
      <c r="C25" s="67"/>
      <c r="D25" s="68"/>
      <c r="E25" s="69"/>
      <c r="F25" s="68"/>
      <c r="G25" s="68"/>
      <c r="H25" s="69"/>
      <c r="I25" s="68"/>
      <c r="J25" s="69"/>
      <c r="K25" s="68"/>
      <c r="L25" s="70"/>
      <c r="M25" s="131"/>
      <c r="N25" s="132"/>
      <c r="O25" s="69"/>
      <c r="P25" s="68"/>
      <c r="Q25" s="69"/>
      <c r="R25" s="68"/>
      <c r="S25" s="69"/>
      <c r="T25" s="68"/>
      <c r="U25" s="69"/>
      <c r="V25" s="68"/>
      <c r="W25" s="71"/>
      <c r="X25" s="72"/>
    </row>
    <row r="26" spans="1:24" s="73" customFormat="1" ht="11.25" customHeight="1">
      <c r="A26" s="267"/>
      <c r="B26" s="262"/>
      <c r="C26" s="67"/>
      <c r="D26" s="68"/>
      <c r="E26" s="78"/>
      <c r="F26" s="68"/>
      <c r="G26" s="68"/>
      <c r="H26" s="69"/>
      <c r="I26" s="68"/>
      <c r="J26" s="69"/>
      <c r="K26" s="68"/>
      <c r="L26" s="70"/>
      <c r="M26" s="307"/>
      <c r="N26" s="266"/>
      <c r="O26" s="69"/>
      <c r="P26" s="68"/>
      <c r="Q26" s="69"/>
      <c r="R26" s="124"/>
      <c r="S26" s="78"/>
      <c r="T26" s="68"/>
      <c r="U26" s="69"/>
      <c r="V26" s="68"/>
      <c r="W26" s="71"/>
      <c r="X26" s="125"/>
    </row>
    <row r="27" spans="1:24" s="73" customFormat="1" ht="11.25" customHeight="1">
      <c r="A27" s="261" t="s">
        <v>158</v>
      </c>
      <c r="B27" s="262"/>
      <c r="C27" s="67">
        <v>29418</v>
      </c>
      <c r="D27" s="68">
        <v>12893</v>
      </c>
      <c r="E27" s="78">
        <v>7.76</v>
      </c>
      <c r="F27" s="68">
        <v>30030</v>
      </c>
      <c r="G27" s="68">
        <v>12854</v>
      </c>
      <c r="H27" s="69">
        <v>6.8</v>
      </c>
      <c r="I27" s="68">
        <v>49001</v>
      </c>
      <c r="J27" s="69">
        <v>9.68</v>
      </c>
      <c r="K27" s="68">
        <v>49767</v>
      </c>
      <c r="L27" s="70">
        <v>8.73</v>
      </c>
      <c r="M27" s="265">
        <v>128229</v>
      </c>
      <c r="N27" s="266"/>
      <c r="O27" s="69">
        <v>8.63</v>
      </c>
      <c r="P27" s="68">
        <v>129635</v>
      </c>
      <c r="Q27" s="69">
        <v>8.74</v>
      </c>
      <c r="R27" s="124">
        <v>346991</v>
      </c>
      <c r="S27" s="78">
        <v>5.42</v>
      </c>
      <c r="T27" s="68">
        <v>348431</v>
      </c>
      <c r="U27" s="69">
        <v>5.82</v>
      </c>
      <c r="V27" s="68">
        <v>516982</v>
      </c>
      <c r="W27" s="71">
        <v>6.73</v>
      </c>
      <c r="X27" s="72" t="s">
        <v>159</v>
      </c>
    </row>
    <row r="28" spans="1:24" s="73" customFormat="1" ht="11.25" customHeight="1">
      <c r="A28" s="261" t="s">
        <v>160</v>
      </c>
      <c r="B28" s="262"/>
      <c r="C28" s="67">
        <v>29729</v>
      </c>
      <c r="D28" s="68">
        <v>12914</v>
      </c>
      <c r="E28" s="78">
        <v>8.02</v>
      </c>
      <c r="F28" s="68">
        <v>30493</v>
      </c>
      <c r="G28" s="68">
        <v>12760</v>
      </c>
      <c r="H28" s="69">
        <v>9.16</v>
      </c>
      <c r="I28" s="68">
        <v>49372</v>
      </c>
      <c r="J28" s="69">
        <v>9.3</v>
      </c>
      <c r="K28" s="68">
        <v>49843</v>
      </c>
      <c r="L28" s="70">
        <v>9.71</v>
      </c>
      <c r="M28" s="265">
        <v>129881</v>
      </c>
      <c r="N28" s="266"/>
      <c r="O28" s="69">
        <v>8.31</v>
      </c>
      <c r="P28" s="68">
        <v>130507</v>
      </c>
      <c r="Q28" s="69">
        <v>8.36</v>
      </c>
      <c r="R28" s="124">
        <v>349120</v>
      </c>
      <c r="S28" s="78">
        <v>5.41</v>
      </c>
      <c r="T28" s="68">
        <v>349547</v>
      </c>
      <c r="U28" s="69">
        <v>5.39</v>
      </c>
      <c r="V28" s="68">
        <v>518774</v>
      </c>
      <c r="W28" s="71">
        <v>6.43</v>
      </c>
      <c r="X28" s="72" t="s">
        <v>161</v>
      </c>
    </row>
    <row r="29" spans="1:24" s="73" customFormat="1" ht="11.25" customHeight="1">
      <c r="A29" s="261" t="s">
        <v>162</v>
      </c>
      <c r="B29" s="262"/>
      <c r="C29" s="67">
        <v>29856</v>
      </c>
      <c r="D29" s="68">
        <v>12968</v>
      </c>
      <c r="E29" s="78">
        <v>8.09</v>
      </c>
      <c r="F29" s="68">
        <v>30456</v>
      </c>
      <c r="G29" s="68">
        <v>12825</v>
      </c>
      <c r="H29" s="69">
        <v>7.75</v>
      </c>
      <c r="I29" s="68">
        <v>49249</v>
      </c>
      <c r="J29" s="69">
        <v>8.82</v>
      </c>
      <c r="K29" s="68">
        <v>49437</v>
      </c>
      <c r="L29" s="70">
        <v>9</v>
      </c>
      <c r="M29" s="265">
        <v>130366</v>
      </c>
      <c r="N29" s="266"/>
      <c r="O29" s="69">
        <v>8.05</v>
      </c>
      <c r="P29" s="68">
        <v>130087</v>
      </c>
      <c r="Q29" s="69">
        <v>7.86</v>
      </c>
      <c r="R29" s="124">
        <v>350205</v>
      </c>
      <c r="S29" s="78">
        <v>5.54</v>
      </c>
      <c r="T29" s="68">
        <v>349597</v>
      </c>
      <c r="U29" s="69">
        <v>5.7</v>
      </c>
      <c r="V29" s="68">
        <v>519634</v>
      </c>
      <c r="W29" s="71">
        <v>6.65</v>
      </c>
      <c r="X29" s="72" t="s">
        <v>163</v>
      </c>
    </row>
    <row r="30" spans="1:24" s="73" customFormat="1" ht="11.25" customHeight="1">
      <c r="A30" s="267"/>
      <c r="B30" s="262"/>
      <c r="C30" s="67"/>
      <c r="D30" s="68"/>
      <c r="E30" s="78"/>
      <c r="F30" s="68"/>
      <c r="G30" s="68"/>
      <c r="H30" s="69"/>
      <c r="I30" s="68"/>
      <c r="J30" s="69"/>
      <c r="K30" s="68"/>
      <c r="L30" s="70"/>
      <c r="M30" s="265"/>
      <c r="N30" s="266"/>
      <c r="O30" s="69"/>
      <c r="P30" s="68"/>
      <c r="Q30" s="69"/>
      <c r="R30" s="124"/>
      <c r="S30" s="78"/>
      <c r="T30" s="68"/>
      <c r="U30" s="69"/>
      <c r="V30" s="68"/>
      <c r="W30" s="71"/>
      <c r="X30" s="125"/>
    </row>
    <row r="31" spans="1:24" s="73" customFormat="1" ht="11.25" customHeight="1">
      <c r="A31" s="261" t="s">
        <v>164</v>
      </c>
      <c r="B31" s="262"/>
      <c r="C31" s="67">
        <v>29699</v>
      </c>
      <c r="D31" s="68">
        <v>12967</v>
      </c>
      <c r="E31" s="78">
        <v>7.59</v>
      </c>
      <c r="F31" s="68">
        <v>30345</v>
      </c>
      <c r="G31" s="68">
        <v>12833</v>
      </c>
      <c r="H31" s="69">
        <v>7.24</v>
      </c>
      <c r="I31" s="68">
        <v>49052</v>
      </c>
      <c r="J31" s="69">
        <v>9.41</v>
      </c>
      <c r="K31" s="68">
        <v>49777</v>
      </c>
      <c r="L31" s="70">
        <v>9.3</v>
      </c>
      <c r="M31" s="265">
        <v>130148</v>
      </c>
      <c r="N31" s="266"/>
      <c r="O31" s="69">
        <v>8.58</v>
      </c>
      <c r="P31" s="68">
        <v>130654</v>
      </c>
      <c r="Q31" s="69">
        <v>8.77</v>
      </c>
      <c r="R31" s="124">
        <v>350810</v>
      </c>
      <c r="S31" s="78">
        <v>5.99</v>
      </c>
      <c r="T31" s="68">
        <v>351650</v>
      </c>
      <c r="U31" s="69">
        <v>6.29</v>
      </c>
      <c r="V31" s="68">
        <v>522998</v>
      </c>
      <c r="W31" s="71">
        <v>7.05</v>
      </c>
      <c r="X31" s="72" t="s">
        <v>165</v>
      </c>
    </row>
    <row r="32" spans="1:24" s="73" customFormat="1" ht="11.25" customHeight="1">
      <c r="A32" s="261" t="s">
        <v>166</v>
      </c>
      <c r="B32" s="262"/>
      <c r="C32" s="67">
        <v>29789</v>
      </c>
      <c r="D32" s="68">
        <v>13073</v>
      </c>
      <c r="E32" s="78">
        <v>7.77</v>
      </c>
      <c r="F32" s="68">
        <v>30581</v>
      </c>
      <c r="G32" s="68">
        <v>12990</v>
      </c>
      <c r="H32" s="69">
        <v>5.52</v>
      </c>
      <c r="I32" s="68">
        <v>49815</v>
      </c>
      <c r="J32" s="69">
        <v>10.55</v>
      </c>
      <c r="K32" s="68">
        <v>50608</v>
      </c>
      <c r="L32" s="70">
        <v>10.63</v>
      </c>
      <c r="M32" s="265">
        <v>130680</v>
      </c>
      <c r="N32" s="266"/>
      <c r="O32" s="69">
        <v>8.85</v>
      </c>
      <c r="P32" s="68">
        <v>131126</v>
      </c>
      <c r="Q32" s="69">
        <v>8.65</v>
      </c>
      <c r="R32" s="124">
        <v>352001</v>
      </c>
      <c r="S32" s="78">
        <v>6.05</v>
      </c>
      <c r="T32" s="68">
        <v>352345</v>
      </c>
      <c r="U32" s="69">
        <v>5.99</v>
      </c>
      <c r="V32" s="68">
        <v>525052</v>
      </c>
      <c r="W32" s="71">
        <v>6.84</v>
      </c>
      <c r="X32" s="72" t="s">
        <v>167</v>
      </c>
    </row>
    <row r="33" spans="1:24" s="73" customFormat="1" ht="11.25" customHeight="1">
      <c r="A33" s="261" t="s">
        <v>168</v>
      </c>
      <c r="B33" s="262"/>
      <c r="C33" s="67">
        <v>30145</v>
      </c>
      <c r="D33" s="68">
        <v>13237</v>
      </c>
      <c r="E33" s="78">
        <v>7.13</v>
      </c>
      <c r="F33" s="68">
        <v>31208</v>
      </c>
      <c r="G33" s="68">
        <v>13297</v>
      </c>
      <c r="H33" s="69">
        <v>7.53</v>
      </c>
      <c r="I33" s="68">
        <v>51382</v>
      </c>
      <c r="J33" s="69">
        <v>10.78</v>
      </c>
      <c r="K33" s="68">
        <v>52590</v>
      </c>
      <c r="L33" s="70">
        <v>10.91</v>
      </c>
      <c r="M33" s="265">
        <v>132741</v>
      </c>
      <c r="N33" s="266"/>
      <c r="O33" s="69">
        <v>8.5</v>
      </c>
      <c r="P33" s="68">
        <v>134708</v>
      </c>
      <c r="Q33" s="69">
        <v>8.47</v>
      </c>
      <c r="R33" s="124">
        <v>354055</v>
      </c>
      <c r="S33" s="78">
        <v>5.75</v>
      </c>
      <c r="T33" s="68">
        <v>355189</v>
      </c>
      <c r="U33" s="69">
        <v>5.79</v>
      </c>
      <c r="V33" s="68">
        <v>530162</v>
      </c>
      <c r="W33" s="71">
        <v>6.88</v>
      </c>
      <c r="X33" s="72" t="s">
        <v>169</v>
      </c>
    </row>
    <row r="34" spans="1:24" s="73" customFormat="1" ht="11.25" customHeight="1">
      <c r="A34" s="267"/>
      <c r="B34" s="262"/>
      <c r="C34" s="67"/>
      <c r="D34" s="68"/>
      <c r="E34" s="78"/>
      <c r="F34" s="68"/>
      <c r="G34" s="68"/>
      <c r="H34" s="69"/>
      <c r="I34" s="68"/>
      <c r="J34" s="69"/>
      <c r="K34" s="68"/>
      <c r="L34" s="70"/>
      <c r="M34" s="265"/>
      <c r="N34" s="266"/>
      <c r="O34" s="69"/>
      <c r="P34" s="68"/>
      <c r="Q34" s="69"/>
      <c r="R34" s="124"/>
      <c r="S34" s="78"/>
      <c r="T34" s="68"/>
      <c r="U34" s="69"/>
      <c r="V34" s="68"/>
      <c r="W34" s="71"/>
      <c r="X34" s="125"/>
    </row>
    <row r="35" spans="1:24" s="73" customFormat="1" ht="11.25" customHeight="1">
      <c r="A35" s="261" t="s">
        <v>170</v>
      </c>
      <c r="B35" s="262"/>
      <c r="C35" s="67">
        <v>31553</v>
      </c>
      <c r="D35" s="68">
        <v>14249</v>
      </c>
      <c r="E35" s="69">
        <v>10.11</v>
      </c>
      <c r="F35" s="68">
        <v>34703</v>
      </c>
      <c r="G35" s="68">
        <v>16436</v>
      </c>
      <c r="H35" s="69">
        <v>11.64</v>
      </c>
      <c r="I35" s="68">
        <v>53077</v>
      </c>
      <c r="J35" s="69">
        <v>11.81</v>
      </c>
      <c r="K35" s="68">
        <v>53665</v>
      </c>
      <c r="L35" s="70">
        <v>10.41</v>
      </c>
      <c r="M35" s="263">
        <v>136397</v>
      </c>
      <c r="N35" s="264"/>
      <c r="O35" s="69">
        <v>9.93</v>
      </c>
      <c r="P35" s="68">
        <v>137942</v>
      </c>
      <c r="Q35" s="69">
        <v>9.9</v>
      </c>
      <c r="R35" s="68">
        <v>357498</v>
      </c>
      <c r="S35" s="69">
        <v>5.97</v>
      </c>
      <c r="T35" s="68">
        <v>359810</v>
      </c>
      <c r="U35" s="69">
        <v>6.05</v>
      </c>
      <c r="V35" s="68">
        <v>536732</v>
      </c>
      <c r="W35" s="71">
        <v>7.07</v>
      </c>
      <c r="X35" s="72" t="s">
        <v>171</v>
      </c>
    </row>
    <row r="36" spans="1:24" s="73" customFormat="1" ht="11.25" customHeight="1">
      <c r="A36" s="261" t="s">
        <v>172</v>
      </c>
      <c r="B36" s="262"/>
      <c r="C36" s="67">
        <v>32306</v>
      </c>
      <c r="D36" s="68">
        <v>15181</v>
      </c>
      <c r="E36" s="69">
        <v>5.95</v>
      </c>
      <c r="F36" s="68">
        <v>32698</v>
      </c>
      <c r="G36" s="68">
        <v>14338</v>
      </c>
      <c r="H36" s="69">
        <v>7.2</v>
      </c>
      <c r="I36" s="68">
        <v>52779</v>
      </c>
      <c r="J36" s="69">
        <v>9.43</v>
      </c>
      <c r="K36" s="68">
        <v>52341</v>
      </c>
      <c r="L36" s="70">
        <v>8.57</v>
      </c>
      <c r="M36" s="263">
        <v>137240</v>
      </c>
      <c r="N36" s="264"/>
      <c r="O36" s="69">
        <v>8.63</v>
      </c>
      <c r="P36" s="68">
        <v>136838</v>
      </c>
      <c r="Q36" s="69">
        <v>8.33</v>
      </c>
      <c r="R36" s="68">
        <v>360510</v>
      </c>
      <c r="S36" s="69">
        <v>5.61</v>
      </c>
      <c r="T36" s="68">
        <v>361023</v>
      </c>
      <c r="U36" s="69">
        <v>5.82</v>
      </c>
      <c r="V36" s="68">
        <v>539067</v>
      </c>
      <c r="W36" s="71">
        <v>6.94</v>
      </c>
      <c r="X36" s="72" t="s">
        <v>173</v>
      </c>
    </row>
    <row r="37" spans="1:24" s="73" customFormat="1" ht="11.25" customHeight="1">
      <c r="A37" s="261" t="s">
        <v>174</v>
      </c>
      <c r="B37" s="262"/>
      <c r="C37" s="67">
        <v>31382</v>
      </c>
      <c r="D37" s="68">
        <v>14229</v>
      </c>
      <c r="E37" s="69">
        <v>6.68</v>
      </c>
      <c r="F37" s="68">
        <v>32547</v>
      </c>
      <c r="G37" s="68">
        <v>14004</v>
      </c>
      <c r="H37" s="69">
        <v>9.45</v>
      </c>
      <c r="I37" s="68">
        <v>52406</v>
      </c>
      <c r="J37" s="69">
        <v>9.74</v>
      </c>
      <c r="K37" s="68">
        <v>52922</v>
      </c>
      <c r="L37" s="70">
        <v>9.94</v>
      </c>
      <c r="M37" s="263">
        <v>137126</v>
      </c>
      <c r="N37" s="264"/>
      <c r="O37" s="69">
        <v>8.87</v>
      </c>
      <c r="P37" s="68">
        <v>137104</v>
      </c>
      <c r="Q37" s="69">
        <v>8.35</v>
      </c>
      <c r="R37" s="68">
        <v>362153</v>
      </c>
      <c r="S37" s="69">
        <v>5.89</v>
      </c>
      <c r="T37" s="68">
        <v>362593</v>
      </c>
      <c r="U37" s="69">
        <v>5.93</v>
      </c>
      <c r="V37" s="68">
        <v>542113</v>
      </c>
      <c r="W37" s="71">
        <v>6.99</v>
      </c>
      <c r="X37" s="72" t="s">
        <v>175</v>
      </c>
    </row>
    <row r="38" spans="1:24" s="73" customFormat="1" ht="11.25" customHeight="1">
      <c r="A38" s="261" t="s">
        <v>176</v>
      </c>
      <c r="B38" s="262"/>
      <c r="C38" s="67">
        <v>31367</v>
      </c>
      <c r="D38" s="68">
        <v>14106</v>
      </c>
      <c r="E38" s="69">
        <v>6.69</v>
      </c>
      <c r="F38" s="68">
        <v>31747</v>
      </c>
      <c r="G38" s="68">
        <v>13939</v>
      </c>
      <c r="H38" s="69">
        <v>4.24</v>
      </c>
      <c r="I38" s="68">
        <v>52324</v>
      </c>
      <c r="J38" s="69">
        <v>9.85</v>
      </c>
      <c r="K38" s="68">
        <v>53051</v>
      </c>
      <c r="L38" s="70">
        <v>9.62</v>
      </c>
      <c r="M38" s="263">
        <v>136997</v>
      </c>
      <c r="N38" s="264"/>
      <c r="O38" s="69">
        <v>9.1</v>
      </c>
      <c r="P38" s="68">
        <v>137422</v>
      </c>
      <c r="Q38" s="69">
        <v>8.99</v>
      </c>
      <c r="R38" s="68">
        <v>363274</v>
      </c>
      <c r="S38" s="69">
        <v>6.24</v>
      </c>
      <c r="T38" s="68">
        <v>363901</v>
      </c>
      <c r="U38" s="69">
        <v>6.18</v>
      </c>
      <c r="V38" s="68">
        <v>544488</v>
      </c>
      <c r="W38" s="71">
        <v>7.16</v>
      </c>
      <c r="X38" s="72" t="s">
        <v>177</v>
      </c>
    </row>
    <row r="39" spans="1:24" s="73" customFormat="1" ht="11.25" customHeight="1">
      <c r="A39" s="261" t="s">
        <v>178</v>
      </c>
      <c r="B39" s="262"/>
      <c r="C39" s="67">
        <v>31305</v>
      </c>
      <c r="D39" s="68">
        <v>14096</v>
      </c>
      <c r="E39" s="69">
        <v>6.9</v>
      </c>
      <c r="F39" s="68">
        <v>31164</v>
      </c>
      <c r="G39" s="68">
        <v>13973</v>
      </c>
      <c r="H39" s="69">
        <v>2.92</v>
      </c>
      <c r="I39" s="68">
        <v>52655</v>
      </c>
      <c r="J39" s="69">
        <v>9.34</v>
      </c>
      <c r="K39" s="68">
        <v>52288</v>
      </c>
      <c r="L39" s="70">
        <v>8.63</v>
      </c>
      <c r="M39" s="263">
        <v>137138</v>
      </c>
      <c r="N39" s="264"/>
      <c r="O39" s="69">
        <v>8.14</v>
      </c>
      <c r="P39" s="68">
        <v>136495</v>
      </c>
      <c r="Q39" s="69">
        <v>7.49</v>
      </c>
      <c r="R39" s="68">
        <v>364250</v>
      </c>
      <c r="S39" s="69">
        <v>5.91</v>
      </c>
      <c r="T39" s="68">
        <v>363666</v>
      </c>
      <c r="U39" s="69">
        <v>5.97</v>
      </c>
      <c r="V39" s="68">
        <v>545225</v>
      </c>
      <c r="W39" s="71">
        <v>6.91</v>
      </c>
      <c r="X39" s="72" t="s">
        <v>179</v>
      </c>
    </row>
    <row r="40" spans="1:24" s="73" customFormat="1" ht="11.25" customHeight="1">
      <c r="A40" s="261" t="s">
        <v>180</v>
      </c>
      <c r="B40" s="262"/>
      <c r="C40" s="67">
        <v>31193</v>
      </c>
      <c r="D40" s="68">
        <v>14074</v>
      </c>
      <c r="E40" s="69">
        <v>6.44</v>
      </c>
      <c r="F40" s="68">
        <v>32226</v>
      </c>
      <c r="G40" s="68">
        <v>13982</v>
      </c>
      <c r="H40" s="69">
        <v>6.2</v>
      </c>
      <c r="I40" s="68">
        <v>52183</v>
      </c>
      <c r="J40" s="69">
        <v>8.08</v>
      </c>
      <c r="K40" s="68">
        <v>53267</v>
      </c>
      <c r="L40" s="70">
        <v>6.89</v>
      </c>
      <c r="M40" s="263">
        <v>136572</v>
      </c>
      <c r="N40" s="264"/>
      <c r="O40" s="69">
        <v>7.46</v>
      </c>
      <c r="P40" s="68">
        <v>137164</v>
      </c>
      <c r="Q40" s="69">
        <v>6.9</v>
      </c>
      <c r="R40" s="68">
        <v>363987</v>
      </c>
      <c r="S40" s="69">
        <v>5.74</v>
      </c>
      <c r="T40" s="68">
        <v>364435</v>
      </c>
      <c r="U40" s="69">
        <v>5.38</v>
      </c>
      <c r="V40" s="68">
        <v>547053</v>
      </c>
      <c r="W40" s="71">
        <v>6.69</v>
      </c>
      <c r="X40" s="72" t="s">
        <v>181</v>
      </c>
    </row>
    <row r="41" spans="1:24" s="73" customFormat="1" ht="11.25" customHeight="1">
      <c r="A41" s="261" t="s">
        <v>182</v>
      </c>
      <c r="B41" s="262"/>
      <c r="C41" s="67">
        <v>31404</v>
      </c>
      <c r="D41" s="68">
        <v>14126</v>
      </c>
      <c r="E41" s="69">
        <v>6.75</v>
      </c>
      <c r="F41" s="68">
        <v>31400</v>
      </c>
      <c r="G41" s="68">
        <v>13950</v>
      </c>
      <c r="H41" s="69">
        <v>4.56</v>
      </c>
      <c r="I41" s="68">
        <v>53222</v>
      </c>
      <c r="J41" s="69">
        <v>8.61</v>
      </c>
      <c r="K41" s="68">
        <v>53920</v>
      </c>
      <c r="L41" s="70">
        <v>8.35</v>
      </c>
      <c r="M41" s="263">
        <v>138044</v>
      </c>
      <c r="N41" s="264"/>
      <c r="O41" s="69">
        <v>7.65</v>
      </c>
      <c r="P41" s="68">
        <v>139118</v>
      </c>
      <c r="Q41" s="69">
        <v>7.32</v>
      </c>
      <c r="R41" s="68">
        <v>366529</v>
      </c>
      <c r="S41" s="69">
        <v>5.63</v>
      </c>
      <c r="T41" s="68">
        <v>367925</v>
      </c>
      <c r="U41" s="69">
        <v>5.59</v>
      </c>
      <c r="V41" s="68">
        <v>552206</v>
      </c>
      <c r="W41" s="71">
        <v>6.81</v>
      </c>
      <c r="X41" s="72" t="s">
        <v>183</v>
      </c>
    </row>
    <row r="42" spans="1:24" s="73" customFormat="1" ht="11.25" customHeight="1">
      <c r="A42" s="261" t="s">
        <v>160</v>
      </c>
      <c r="B42" s="262"/>
      <c r="C42" s="67">
        <v>31659</v>
      </c>
      <c r="D42" s="68">
        <v>14161</v>
      </c>
      <c r="E42" s="69">
        <v>6.49</v>
      </c>
      <c r="F42" s="68">
        <v>31814</v>
      </c>
      <c r="G42" s="68">
        <v>14094</v>
      </c>
      <c r="H42" s="69">
        <v>4.33</v>
      </c>
      <c r="I42" s="68">
        <v>53893</v>
      </c>
      <c r="J42" s="69">
        <v>9.16</v>
      </c>
      <c r="K42" s="68">
        <v>54115</v>
      </c>
      <c r="L42" s="70">
        <v>8.57</v>
      </c>
      <c r="M42" s="263">
        <v>139705</v>
      </c>
      <c r="N42" s="264"/>
      <c r="O42" s="69">
        <v>7.56</v>
      </c>
      <c r="P42" s="68">
        <v>140135</v>
      </c>
      <c r="Q42" s="69">
        <v>7.38</v>
      </c>
      <c r="R42" s="68">
        <v>368799</v>
      </c>
      <c r="S42" s="69">
        <v>5.64</v>
      </c>
      <c r="T42" s="68">
        <v>369634</v>
      </c>
      <c r="U42" s="69">
        <v>5.75</v>
      </c>
      <c r="V42" s="68">
        <v>555035</v>
      </c>
      <c r="W42" s="71">
        <v>6.99</v>
      </c>
      <c r="X42" s="72" t="s">
        <v>161</v>
      </c>
    </row>
    <row r="43" spans="1:24" s="73" customFormat="1" ht="11.25" customHeight="1">
      <c r="A43" s="261" t="s">
        <v>162</v>
      </c>
      <c r="B43" s="262"/>
      <c r="C43" s="67">
        <v>31845</v>
      </c>
      <c r="D43" s="68">
        <v>14239</v>
      </c>
      <c r="E43" s="69">
        <v>6.66</v>
      </c>
      <c r="F43" s="68">
        <v>32291</v>
      </c>
      <c r="G43" s="68">
        <v>14064</v>
      </c>
      <c r="H43" s="69">
        <v>6.02</v>
      </c>
      <c r="I43" s="68">
        <v>53798</v>
      </c>
      <c r="J43" s="69">
        <v>9.24</v>
      </c>
      <c r="K43" s="68">
        <v>53968</v>
      </c>
      <c r="L43" s="70">
        <v>9.16</v>
      </c>
      <c r="M43" s="263">
        <v>139965</v>
      </c>
      <c r="N43" s="264"/>
      <c r="O43" s="69">
        <v>7.36</v>
      </c>
      <c r="P43" s="68">
        <v>139270</v>
      </c>
      <c r="Q43" s="69">
        <v>7.06</v>
      </c>
      <c r="R43" s="68">
        <v>368802</v>
      </c>
      <c r="S43" s="69">
        <v>5.31</v>
      </c>
      <c r="T43" s="68">
        <v>367182</v>
      </c>
      <c r="U43" s="69">
        <v>5.03</v>
      </c>
      <c r="V43" s="68">
        <v>554765</v>
      </c>
      <c r="W43" s="71">
        <v>6.76</v>
      </c>
      <c r="X43" s="72" t="s">
        <v>163</v>
      </c>
    </row>
    <row r="44" spans="1:24" s="73" customFormat="1" ht="11.25" customHeight="1">
      <c r="A44" s="261" t="s">
        <v>164</v>
      </c>
      <c r="B44" s="262"/>
      <c r="C44" s="67">
        <v>31783</v>
      </c>
      <c r="D44" s="68">
        <v>14273</v>
      </c>
      <c r="E44" s="69">
        <v>7.02</v>
      </c>
      <c r="F44" s="68">
        <v>32196</v>
      </c>
      <c r="G44" s="68">
        <v>14181</v>
      </c>
      <c r="H44" s="69">
        <v>6.1</v>
      </c>
      <c r="I44" s="68">
        <v>53817</v>
      </c>
      <c r="J44" s="69">
        <v>9.71</v>
      </c>
      <c r="K44" s="68">
        <v>54184</v>
      </c>
      <c r="L44" s="70">
        <v>8.85</v>
      </c>
      <c r="M44" s="263">
        <v>139487</v>
      </c>
      <c r="N44" s="264"/>
      <c r="O44" s="69">
        <v>7.18</v>
      </c>
      <c r="P44" s="68">
        <v>139166</v>
      </c>
      <c r="Q44" s="69">
        <v>6.52</v>
      </c>
      <c r="R44" s="68">
        <v>368276</v>
      </c>
      <c r="S44" s="69">
        <v>4.98</v>
      </c>
      <c r="T44" s="68">
        <v>368758</v>
      </c>
      <c r="U44" s="69">
        <v>4.87</v>
      </c>
      <c r="V44" s="68">
        <v>557288</v>
      </c>
      <c r="W44" s="71">
        <v>6.56</v>
      </c>
      <c r="X44" s="72" t="s">
        <v>165</v>
      </c>
    </row>
    <row r="45" spans="1:24" s="73" customFormat="1" ht="11.25" customHeight="1">
      <c r="A45" s="261" t="s">
        <v>363</v>
      </c>
      <c r="B45" s="262"/>
      <c r="C45" s="67">
        <v>31856</v>
      </c>
      <c r="D45" s="68">
        <v>14396</v>
      </c>
      <c r="E45" s="69">
        <v>6.94</v>
      </c>
      <c r="F45" s="68">
        <v>31785</v>
      </c>
      <c r="G45" s="68">
        <v>14345</v>
      </c>
      <c r="H45" s="69">
        <v>3.94</v>
      </c>
      <c r="I45" s="68">
        <v>54125</v>
      </c>
      <c r="J45" s="69">
        <v>8.65</v>
      </c>
      <c r="K45" s="68">
        <v>54382</v>
      </c>
      <c r="L45" s="70">
        <v>7.46</v>
      </c>
      <c r="M45" s="263">
        <v>139765</v>
      </c>
      <c r="N45" s="264"/>
      <c r="O45" s="69">
        <v>6.95</v>
      </c>
      <c r="P45" s="68">
        <v>140234</v>
      </c>
      <c r="Q45" s="69">
        <v>6.95</v>
      </c>
      <c r="R45" s="68">
        <v>370367</v>
      </c>
      <c r="S45" s="69">
        <v>5.22</v>
      </c>
      <c r="T45" s="68">
        <v>372310</v>
      </c>
      <c r="U45" s="69">
        <v>5.67</v>
      </c>
      <c r="V45" s="68">
        <v>562007</v>
      </c>
      <c r="W45" s="71">
        <v>7.04</v>
      </c>
      <c r="X45" s="72" t="s">
        <v>364</v>
      </c>
    </row>
    <row r="46" spans="1:24" s="73" customFormat="1" ht="11.25" customHeight="1">
      <c r="A46" s="261" t="s">
        <v>366</v>
      </c>
      <c r="B46" s="262"/>
      <c r="C46" s="67">
        <v>32196</v>
      </c>
      <c r="D46" s="68">
        <v>14538</v>
      </c>
      <c r="E46" s="69">
        <v>6.8</v>
      </c>
      <c r="F46" s="68">
        <v>32633</v>
      </c>
      <c r="G46" s="68">
        <v>14609</v>
      </c>
      <c r="H46" s="69">
        <v>4.57</v>
      </c>
      <c r="I46" s="68">
        <v>55297</v>
      </c>
      <c r="J46" s="69">
        <v>7.62</v>
      </c>
      <c r="K46" s="68">
        <v>55692</v>
      </c>
      <c r="L46" s="70">
        <v>5.9</v>
      </c>
      <c r="M46" s="263">
        <v>141894</v>
      </c>
      <c r="N46" s="264"/>
      <c r="O46" s="69">
        <v>6.9</v>
      </c>
      <c r="P46" s="68">
        <v>143101</v>
      </c>
      <c r="Q46" s="69">
        <v>6.23</v>
      </c>
      <c r="R46" s="68">
        <v>374757</v>
      </c>
      <c r="S46" s="69">
        <v>5.85</v>
      </c>
      <c r="T46" s="68">
        <v>376968</v>
      </c>
      <c r="U46" s="69">
        <v>6.13</v>
      </c>
      <c r="V46" s="68">
        <v>568299</v>
      </c>
      <c r="W46" s="71">
        <v>7.19</v>
      </c>
      <c r="X46" s="72" t="s">
        <v>367</v>
      </c>
    </row>
    <row r="47" spans="1:24" s="73" customFormat="1" ht="11.25" customHeight="1">
      <c r="A47" s="261" t="s">
        <v>351</v>
      </c>
      <c r="B47" s="262"/>
      <c r="C47" s="67">
        <v>32570</v>
      </c>
      <c r="D47" s="68">
        <v>14747</v>
      </c>
      <c r="E47" s="69">
        <v>3.22</v>
      </c>
      <c r="F47" s="68">
        <v>33780</v>
      </c>
      <c r="G47" s="68">
        <v>14746</v>
      </c>
      <c r="H47" s="69">
        <v>-2.66</v>
      </c>
      <c r="I47" s="68">
        <v>55525</v>
      </c>
      <c r="J47" s="69">
        <v>4.61</v>
      </c>
      <c r="K47" s="68">
        <v>55705</v>
      </c>
      <c r="L47" s="70">
        <v>3.8</v>
      </c>
      <c r="M47" s="263">
        <v>143263</v>
      </c>
      <c r="N47" s="264"/>
      <c r="O47" s="69">
        <v>5.03</v>
      </c>
      <c r="P47" s="68">
        <v>143651</v>
      </c>
      <c r="Q47" s="69">
        <v>4.14</v>
      </c>
      <c r="R47" s="68">
        <v>378461</v>
      </c>
      <c r="S47" s="69">
        <v>5.86</v>
      </c>
      <c r="T47" s="68">
        <v>380325</v>
      </c>
      <c r="U47" s="69">
        <v>5.7</v>
      </c>
      <c r="V47" s="68">
        <v>572591</v>
      </c>
      <c r="W47" s="71">
        <v>6.68</v>
      </c>
      <c r="X47" s="72" t="s">
        <v>348</v>
      </c>
    </row>
    <row r="48" spans="1:24" s="73" customFormat="1" ht="11.25" customHeight="1">
      <c r="A48" s="261" t="s">
        <v>172</v>
      </c>
      <c r="B48" s="262"/>
      <c r="C48" s="67">
        <v>34271</v>
      </c>
      <c r="D48" s="68">
        <v>16462</v>
      </c>
      <c r="E48" s="69">
        <v>6.08</v>
      </c>
      <c r="F48" s="68">
        <v>34819</v>
      </c>
      <c r="G48" s="68">
        <v>16801</v>
      </c>
      <c r="H48" s="69">
        <v>6.49</v>
      </c>
      <c r="I48" s="68">
        <v>56519</v>
      </c>
      <c r="J48" s="69">
        <v>7.09</v>
      </c>
      <c r="K48" s="68">
        <v>56528</v>
      </c>
      <c r="L48" s="70">
        <v>8</v>
      </c>
      <c r="M48" s="263">
        <v>145643</v>
      </c>
      <c r="N48" s="264"/>
      <c r="O48" s="69">
        <v>6.12</v>
      </c>
      <c r="P48" s="68">
        <v>146214</v>
      </c>
      <c r="Q48" s="69">
        <v>6.85</v>
      </c>
      <c r="R48" s="68">
        <v>383991</v>
      </c>
      <c r="S48" s="69">
        <v>6.51</v>
      </c>
      <c r="T48" s="68">
        <v>385920</v>
      </c>
      <c r="U48" s="69">
        <v>6.9</v>
      </c>
      <c r="V48" s="68">
        <v>579323</v>
      </c>
      <c r="W48" s="71">
        <v>7.47</v>
      </c>
      <c r="X48" s="72" t="s">
        <v>173</v>
      </c>
    </row>
    <row r="49" spans="1:24" s="73" customFormat="1" ht="11.25" customHeight="1">
      <c r="A49" s="261" t="s">
        <v>174</v>
      </c>
      <c r="B49" s="262"/>
      <c r="C49" s="67">
        <v>33744</v>
      </c>
      <c r="D49" s="68">
        <v>15905</v>
      </c>
      <c r="E49" s="69">
        <v>7.53</v>
      </c>
      <c r="F49" s="68">
        <v>33597</v>
      </c>
      <c r="G49" s="68">
        <v>15443</v>
      </c>
      <c r="H49" s="69">
        <v>3.23</v>
      </c>
      <c r="I49" s="68">
        <v>55670</v>
      </c>
      <c r="J49" s="69">
        <v>6.23</v>
      </c>
      <c r="K49" s="68">
        <v>56136</v>
      </c>
      <c r="L49" s="70">
        <v>6.07</v>
      </c>
      <c r="M49" s="263">
        <v>145171</v>
      </c>
      <c r="N49" s="264"/>
      <c r="O49" s="69">
        <v>5.87</v>
      </c>
      <c r="P49" s="68">
        <v>144922</v>
      </c>
      <c r="Q49" s="69">
        <v>5.7</v>
      </c>
      <c r="R49" s="68">
        <v>385930</v>
      </c>
      <c r="S49" s="69">
        <v>6.57</v>
      </c>
      <c r="T49" s="68">
        <v>385971</v>
      </c>
      <c r="U49" s="69">
        <v>6.45</v>
      </c>
      <c r="V49" s="68">
        <v>580570</v>
      </c>
      <c r="W49" s="71">
        <v>7.09</v>
      </c>
      <c r="X49" s="72" t="s">
        <v>175</v>
      </c>
    </row>
    <row r="50" spans="1:24" s="73" customFormat="1" ht="11.25" customHeight="1">
      <c r="A50" s="261" t="s">
        <v>176</v>
      </c>
      <c r="B50" s="262"/>
      <c r="C50" s="67">
        <v>33464</v>
      </c>
      <c r="D50" s="68">
        <v>15508</v>
      </c>
      <c r="E50" s="69">
        <v>6.68</v>
      </c>
      <c r="F50" s="68">
        <v>33909</v>
      </c>
      <c r="G50" s="68">
        <v>15297</v>
      </c>
      <c r="H50" s="69">
        <v>6.81</v>
      </c>
      <c r="I50" s="68">
        <v>55446</v>
      </c>
      <c r="J50" s="69">
        <v>5.97</v>
      </c>
      <c r="K50" s="68">
        <v>55958</v>
      </c>
      <c r="L50" s="70">
        <v>5.48</v>
      </c>
      <c r="M50" s="263">
        <v>145014</v>
      </c>
      <c r="N50" s="264"/>
      <c r="O50" s="69">
        <v>5.85</v>
      </c>
      <c r="P50" s="68">
        <v>145613</v>
      </c>
      <c r="Q50" s="69">
        <v>5.96</v>
      </c>
      <c r="R50" s="68">
        <v>386981</v>
      </c>
      <c r="S50" s="69">
        <v>6.53</v>
      </c>
      <c r="T50" s="68">
        <v>388279</v>
      </c>
      <c r="U50" s="69">
        <v>6.7</v>
      </c>
      <c r="V50" s="68">
        <v>583563</v>
      </c>
      <c r="W50" s="71">
        <v>7.18</v>
      </c>
      <c r="X50" s="72" t="s">
        <v>177</v>
      </c>
    </row>
    <row r="51" spans="1:24" s="73" customFormat="1" ht="11.25" customHeight="1">
      <c r="A51" s="261" t="s">
        <v>178</v>
      </c>
      <c r="B51" s="262"/>
      <c r="C51" s="67">
        <v>33306</v>
      </c>
      <c r="D51" s="68">
        <v>15344</v>
      </c>
      <c r="E51" s="69">
        <v>6.39</v>
      </c>
      <c r="F51" s="68">
        <v>33676</v>
      </c>
      <c r="G51" s="68">
        <v>15125</v>
      </c>
      <c r="H51" s="69">
        <v>8.06</v>
      </c>
      <c r="I51" s="68">
        <v>55781</v>
      </c>
      <c r="J51" s="69">
        <v>5.94</v>
      </c>
      <c r="K51" s="68">
        <v>55827</v>
      </c>
      <c r="L51" s="70">
        <v>6.77</v>
      </c>
      <c r="M51" s="263">
        <v>145612</v>
      </c>
      <c r="N51" s="264"/>
      <c r="O51" s="69">
        <v>6.18</v>
      </c>
      <c r="P51" s="68">
        <v>145326</v>
      </c>
      <c r="Q51" s="69">
        <v>6.47</v>
      </c>
      <c r="R51" s="68">
        <v>389065</v>
      </c>
      <c r="S51" s="69">
        <v>6.81</v>
      </c>
      <c r="T51" s="68">
        <v>388850</v>
      </c>
      <c r="U51" s="69">
        <v>6.92</v>
      </c>
      <c r="V51" s="68">
        <v>585672</v>
      </c>
      <c r="W51" s="71">
        <v>7.42</v>
      </c>
      <c r="X51" s="72" t="s">
        <v>179</v>
      </c>
    </row>
    <row r="52" spans="1:24" s="73" customFormat="1" ht="11.25" customHeight="1">
      <c r="A52" s="261" t="s">
        <v>180</v>
      </c>
      <c r="B52" s="262"/>
      <c r="C52" s="67">
        <v>32962</v>
      </c>
      <c r="D52" s="68">
        <v>15243</v>
      </c>
      <c r="E52" s="69">
        <v>5.67</v>
      </c>
      <c r="F52" s="68">
        <v>33571</v>
      </c>
      <c r="G52" s="68">
        <v>15092</v>
      </c>
      <c r="H52" s="69">
        <v>4.17</v>
      </c>
      <c r="I52" s="68">
        <v>55737</v>
      </c>
      <c r="J52" s="69">
        <v>6.81</v>
      </c>
      <c r="K52" s="68">
        <v>56690</v>
      </c>
      <c r="L52" s="70">
        <v>6.43</v>
      </c>
      <c r="M52" s="263">
        <v>144885</v>
      </c>
      <c r="N52" s="264"/>
      <c r="O52" s="69">
        <v>6.09</v>
      </c>
      <c r="P52" s="68">
        <v>145491</v>
      </c>
      <c r="Q52" s="69">
        <v>6.07</v>
      </c>
      <c r="R52" s="68">
        <v>387740</v>
      </c>
      <c r="S52" s="69">
        <v>6.53</v>
      </c>
      <c r="T52" s="68">
        <v>387497</v>
      </c>
      <c r="U52" s="69">
        <v>6.33</v>
      </c>
      <c r="V52" s="68">
        <v>586084</v>
      </c>
      <c r="W52" s="71">
        <v>7.13</v>
      </c>
      <c r="X52" s="72" t="s">
        <v>181</v>
      </c>
    </row>
    <row r="53" spans="1:24" s="73" customFormat="1" ht="11.25" customHeight="1">
      <c r="A53" s="261" t="s">
        <v>182</v>
      </c>
      <c r="B53" s="262"/>
      <c r="C53" s="67">
        <v>33042</v>
      </c>
      <c r="D53" s="68">
        <v>15242</v>
      </c>
      <c r="E53" s="69">
        <v>5.22</v>
      </c>
      <c r="F53" s="68">
        <v>33752</v>
      </c>
      <c r="G53" s="68">
        <v>15103</v>
      </c>
      <c r="H53" s="69">
        <v>7.49</v>
      </c>
      <c r="I53" s="68">
        <v>56598</v>
      </c>
      <c r="J53" s="69">
        <v>6.34</v>
      </c>
      <c r="K53" s="68">
        <v>56816</v>
      </c>
      <c r="L53" s="70">
        <v>5.37</v>
      </c>
      <c r="M53" s="263">
        <v>145863</v>
      </c>
      <c r="N53" s="264"/>
      <c r="O53" s="69">
        <v>5.66</v>
      </c>
      <c r="P53" s="68">
        <v>146476</v>
      </c>
      <c r="Q53" s="69">
        <v>5.29</v>
      </c>
      <c r="R53" s="68">
        <v>388749</v>
      </c>
      <c r="S53" s="69">
        <v>6.06</v>
      </c>
      <c r="T53" s="68">
        <v>389499</v>
      </c>
      <c r="U53" s="69">
        <v>5.86</v>
      </c>
      <c r="V53" s="68">
        <v>589431</v>
      </c>
      <c r="W53" s="71">
        <v>6.74</v>
      </c>
      <c r="X53" s="72" t="s">
        <v>183</v>
      </c>
    </row>
    <row r="54" spans="1:24" s="73" customFormat="1" ht="11.25" customHeight="1">
      <c r="A54" s="261" t="s">
        <v>160</v>
      </c>
      <c r="B54" s="262"/>
      <c r="C54" s="67">
        <v>33454</v>
      </c>
      <c r="D54" s="68">
        <v>15265</v>
      </c>
      <c r="E54" s="69">
        <v>5.67</v>
      </c>
      <c r="F54" s="68">
        <v>33618</v>
      </c>
      <c r="G54" s="68">
        <v>15124</v>
      </c>
      <c r="H54" s="69">
        <v>5.67</v>
      </c>
      <c r="I54" s="68">
        <v>57521</v>
      </c>
      <c r="J54" s="69">
        <v>6.73</v>
      </c>
      <c r="K54" s="68">
        <v>58187</v>
      </c>
      <c r="L54" s="70">
        <v>7.52</v>
      </c>
      <c r="M54" s="263">
        <v>147896</v>
      </c>
      <c r="N54" s="264"/>
      <c r="O54" s="69">
        <v>5.86</v>
      </c>
      <c r="P54" s="68">
        <v>148948</v>
      </c>
      <c r="Q54" s="69">
        <v>6.29</v>
      </c>
      <c r="R54" s="68">
        <v>390980</v>
      </c>
      <c r="S54" s="69">
        <v>6.01</v>
      </c>
      <c r="T54" s="68">
        <v>392125</v>
      </c>
      <c r="U54" s="69">
        <v>6.08</v>
      </c>
      <c r="V54" s="68">
        <v>593652</v>
      </c>
      <c r="W54" s="71">
        <v>6.96</v>
      </c>
      <c r="X54" s="72" t="s">
        <v>161</v>
      </c>
    </row>
    <row r="55" spans="1:24" s="73" customFormat="1" ht="11.25" customHeight="1">
      <c r="A55" s="261" t="s">
        <v>162</v>
      </c>
      <c r="B55" s="262"/>
      <c r="C55" s="67">
        <v>33679</v>
      </c>
      <c r="D55" s="68">
        <v>15305</v>
      </c>
      <c r="E55" s="69">
        <v>5.76</v>
      </c>
      <c r="F55" s="68">
        <v>33761</v>
      </c>
      <c r="G55" s="68">
        <v>15238</v>
      </c>
      <c r="H55" s="69">
        <v>4.55</v>
      </c>
      <c r="I55" s="68">
        <v>57846</v>
      </c>
      <c r="J55" s="69">
        <v>7.52</v>
      </c>
      <c r="K55" s="68">
        <v>57966</v>
      </c>
      <c r="L55" s="70">
        <v>7.41</v>
      </c>
      <c r="M55" s="263">
        <v>149233</v>
      </c>
      <c r="N55" s="264"/>
      <c r="O55" s="69">
        <v>6.62</v>
      </c>
      <c r="P55" s="68">
        <v>148841</v>
      </c>
      <c r="Q55" s="69">
        <v>6.87</v>
      </c>
      <c r="R55" s="68">
        <v>392764</v>
      </c>
      <c r="S55" s="69">
        <v>6.5</v>
      </c>
      <c r="T55" s="68">
        <v>392072</v>
      </c>
      <c r="U55" s="69">
        <v>6.78</v>
      </c>
      <c r="V55" s="68">
        <v>595729</v>
      </c>
      <c r="W55" s="71">
        <v>7.38</v>
      </c>
      <c r="X55" s="72" t="s">
        <v>163</v>
      </c>
    </row>
    <row r="56" spans="1:24" s="73" customFormat="1" ht="11.25" customHeight="1">
      <c r="A56" s="261" t="s">
        <v>164</v>
      </c>
      <c r="B56" s="262"/>
      <c r="C56" s="67">
        <v>33630</v>
      </c>
      <c r="D56" s="68">
        <v>15393</v>
      </c>
      <c r="E56" s="69">
        <v>5.81</v>
      </c>
      <c r="F56" s="68">
        <v>33625</v>
      </c>
      <c r="G56" s="68">
        <v>15269</v>
      </c>
      <c r="H56" s="69">
        <v>4.44</v>
      </c>
      <c r="I56" s="68">
        <v>57339</v>
      </c>
      <c r="J56" s="69">
        <v>6.54</v>
      </c>
      <c r="K56" s="68">
        <v>57884</v>
      </c>
      <c r="L56" s="70">
        <v>6.83</v>
      </c>
      <c r="M56" s="263">
        <v>148906</v>
      </c>
      <c r="N56" s="264"/>
      <c r="O56" s="69">
        <v>6.75</v>
      </c>
      <c r="P56" s="68">
        <v>149126</v>
      </c>
      <c r="Q56" s="69">
        <v>7.16</v>
      </c>
      <c r="R56" s="68">
        <v>392518</v>
      </c>
      <c r="S56" s="69">
        <v>6.58</v>
      </c>
      <c r="T56" s="68">
        <v>393635</v>
      </c>
      <c r="U56" s="69">
        <v>6.75</v>
      </c>
      <c r="V56" s="68">
        <v>598658</v>
      </c>
      <c r="W56" s="71">
        <v>7.41</v>
      </c>
      <c r="X56" s="72" t="s">
        <v>165</v>
      </c>
    </row>
    <row r="57" spans="1:24" s="73" customFormat="1" ht="11.25" customHeight="1">
      <c r="A57" s="261" t="s">
        <v>166</v>
      </c>
      <c r="B57" s="262"/>
      <c r="C57" s="67">
        <v>33688</v>
      </c>
      <c r="D57" s="68">
        <v>15448</v>
      </c>
      <c r="E57" s="69">
        <v>5.75</v>
      </c>
      <c r="F57" s="68">
        <v>33728</v>
      </c>
      <c r="G57" s="68">
        <v>15335</v>
      </c>
      <c r="H57" s="69">
        <v>6.11</v>
      </c>
      <c r="I57" s="68">
        <v>57889</v>
      </c>
      <c r="J57" s="69">
        <v>6.95</v>
      </c>
      <c r="K57" s="68">
        <v>58701</v>
      </c>
      <c r="L57" s="70">
        <v>7.94</v>
      </c>
      <c r="M57" s="263">
        <v>149174</v>
      </c>
      <c r="N57" s="264"/>
      <c r="O57" s="69">
        <v>6.73</v>
      </c>
      <c r="P57" s="68">
        <v>149442</v>
      </c>
      <c r="Q57" s="69">
        <v>6.57</v>
      </c>
      <c r="R57" s="68">
        <v>394048</v>
      </c>
      <c r="S57" s="69">
        <v>6.39</v>
      </c>
      <c r="T57" s="68">
        <v>394569</v>
      </c>
      <c r="U57" s="69">
        <v>5.98</v>
      </c>
      <c r="V57" s="68">
        <v>601213</v>
      </c>
      <c r="W57" s="71">
        <v>6.98</v>
      </c>
      <c r="X57" s="72" t="s">
        <v>167</v>
      </c>
    </row>
    <row r="58" spans="1:24" s="73" customFormat="1" ht="11.25" customHeight="1">
      <c r="A58" s="261" t="s">
        <v>168</v>
      </c>
      <c r="B58" s="262"/>
      <c r="C58" s="67">
        <v>34045</v>
      </c>
      <c r="D58" s="68">
        <v>15579</v>
      </c>
      <c r="E58" s="69">
        <v>5.74</v>
      </c>
      <c r="F58" s="68">
        <v>34524</v>
      </c>
      <c r="G58" s="68">
        <v>15654</v>
      </c>
      <c r="H58" s="69">
        <v>5.79</v>
      </c>
      <c r="I58" s="68">
        <v>59494</v>
      </c>
      <c r="J58" s="69">
        <v>7.59</v>
      </c>
      <c r="K58" s="68">
        <v>60603</v>
      </c>
      <c r="L58" s="70">
        <v>8.82</v>
      </c>
      <c r="M58" s="263">
        <v>150937</v>
      </c>
      <c r="N58" s="264"/>
      <c r="O58" s="69">
        <v>6.37</v>
      </c>
      <c r="P58" s="68">
        <v>152926</v>
      </c>
      <c r="Q58" s="69">
        <v>6.87</v>
      </c>
      <c r="R58" s="68">
        <v>396061</v>
      </c>
      <c r="S58" s="69">
        <v>5.68</v>
      </c>
      <c r="T58" s="68">
        <v>398840</v>
      </c>
      <c r="U58" s="69">
        <v>5.8</v>
      </c>
      <c r="V58" s="68">
        <v>607126</v>
      </c>
      <c r="W58" s="71">
        <v>6.83</v>
      </c>
      <c r="X58" s="72" t="s">
        <v>169</v>
      </c>
    </row>
    <row r="59" spans="1:24" s="73" customFormat="1" ht="11.25" customHeight="1">
      <c r="A59" s="261" t="s">
        <v>362</v>
      </c>
      <c r="B59" s="262"/>
      <c r="C59" s="67">
        <v>34733</v>
      </c>
      <c r="D59" s="68">
        <v>15998</v>
      </c>
      <c r="E59" s="69">
        <v>6.64</v>
      </c>
      <c r="F59" s="68">
        <v>36092</v>
      </c>
      <c r="G59" s="68">
        <v>16459</v>
      </c>
      <c r="H59" s="69">
        <v>6.84</v>
      </c>
      <c r="I59" s="68">
        <v>60473</v>
      </c>
      <c r="J59" s="69">
        <v>8.91</v>
      </c>
      <c r="K59" s="68">
        <v>60727</v>
      </c>
      <c r="L59" s="70">
        <v>9.01</v>
      </c>
      <c r="M59" s="263">
        <v>153176</v>
      </c>
      <c r="N59" s="264"/>
      <c r="O59" s="69">
        <v>6.92</v>
      </c>
      <c r="P59" s="68">
        <v>153822</v>
      </c>
      <c r="Q59" s="69">
        <v>7.08</v>
      </c>
      <c r="R59" s="68">
        <v>399752</v>
      </c>
      <c r="S59" s="69">
        <v>5.63</v>
      </c>
      <c r="T59" s="68">
        <v>402398</v>
      </c>
      <c r="U59" s="69">
        <v>5.8</v>
      </c>
      <c r="V59" s="68">
        <v>612903</v>
      </c>
      <c r="W59" s="71">
        <v>7.04</v>
      </c>
      <c r="X59" s="72" t="s">
        <v>354</v>
      </c>
    </row>
    <row r="60" spans="1:24" s="73" customFormat="1" ht="11.25" customHeight="1">
      <c r="A60" s="261" t="s">
        <v>172</v>
      </c>
      <c r="B60" s="262"/>
      <c r="C60" s="67">
        <v>36582</v>
      </c>
      <c r="D60" s="68">
        <v>18053</v>
      </c>
      <c r="E60" s="69">
        <v>6.74</v>
      </c>
      <c r="F60" s="68">
        <v>35927</v>
      </c>
      <c r="G60" s="68">
        <v>17082</v>
      </c>
      <c r="H60" s="69">
        <v>3.18</v>
      </c>
      <c r="I60" s="68">
        <v>60383</v>
      </c>
      <c r="J60" s="69">
        <v>6.84</v>
      </c>
      <c r="K60" s="68">
        <v>59977</v>
      </c>
      <c r="L60" s="70">
        <v>6.1</v>
      </c>
      <c r="M60" s="263">
        <v>154540</v>
      </c>
      <c r="N60" s="264"/>
      <c r="O60" s="69">
        <v>6.11</v>
      </c>
      <c r="P60" s="68">
        <v>154369</v>
      </c>
      <c r="Q60" s="69">
        <v>5.58</v>
      </c>
      <c r="R60" s="68">
        <v>403859</v>
      </c>
      <c r="S60" s="69">
        <v>5.17</v>
      </c>
      <c r="T60" s="68">
        <v>404169</v>
      </c>
      <c r="U60" s="69">
        <v>4.73</v>
      </c>
      <c r="V60" s="68">
        <v>615887</v>
      </c>
      <c r="W60" s="71">
        <v>6.31</v>
      </c>
      <c r="X60" s="72" t="s">
        <v>173</v>
      </c>
    </row>
    <row r="61" spans="1:24" s="73" customFormat="1" ht="11.25" customHeight="1">
      <c r="A61" s="261" t="s">
        <v>174</v>
      </c>
      <c r="B61" s="262"/>
      <c r="C61" s="67">
        <v>35303</v>
      </c>
      <c r="D61" s="68">
        <v>16735</v>
      </c>
      <c r="E61" s="69">
        <v>4.62</v>
      </c>
      <c r="F61" s="68">
        <v>36520</v>
      </c>
      <c r="G61" s="68">
        <v>16418</v>
      </c>
      <c r="H61" s="69">
        <v>8.7</v>
      </c>
      <c r="I61" s="68">
        <v>59890</v>
      </c>
      <c r="J61" s="69">
        <v>7.58</v>
      </c>
      <c r="K61" s="68">
        <v>60474</v>
      </c>
      <c r="L61" s="70">
        <v>7.73</v>
      </c>
      <c r="M61" s="263">
        <v>154112</v>
      </c>
      <c r="N61" s="264"/>
      <c r="O61" s="69">
        <v>6.16</v>
      </c>
      <c r="P61" s="68">
        <v>153823</v>
      </c>
      <c r="Q61" s="69">
        <v>6.14</v>
      </c>
      <c r="R61" s="68">
        <v>404498</v>
      </c>
      <c r="S61" s="69">
        <v>4.81</v>
      </c>
      <c r="T61" s="68">
        <v>404123</v>
      </c>
      <c r="U61" s="69">
        <v>4.7</v>
      </c>
      <c r="V61" s="68">
        <v>616387</v>
      </c>
      <c r="W61" s="71">
        <v>6.17</v>
      </c>
      <c r="X61" s="72" t="s">
        <v>175</v>
      </c>
    </row>
    <row r="62" spans="1:24" s="73" customFormat="1" ht="11.25" customHeight="1">
      <c r="A62" s="261" t="s">
        <v>176</v>
      </c>
      <c r="B62" s="262"/>
      <c r="C62" s="67">
        <v>35107</v>
      </c>
      <c r="D62" s="68">
        <v>16507</v>
      </c>
      <c r="E62" s="69">
        <v>4.91</v>
      </c>
      <c r="F62" s="68">
        <v>34953</v>
      </c>
      <c r="G62" s="68">
        <v>16320</v>
      </c>
      <c r="H62" s="69">
        <v>3.08</v>
      </c>
      <c r="I62" s="68">
        <v>59743</v>
      </c>
      <c r="J62" s="69">
        <v>7.75</v>
      </c>
      <c r="K62" s="68">
        <v>60644</v>
      </c>
      <c r="L62" s="70">
        <v>8.37</v>
      </c>
      <c r="M62" s="263">
        <v>154152</v>
      </c>
      <c r="N62" s="264"/>
      <c r="O62" s="69">
        <v>6.3</v>
      </c>
      <c r="P62" s="68">
        <v>154663</v>
      </c>
      <c r="Q62" s="69">
        <v>6.22</v>
      </c>
      <c r="R62" s="68">
        <v>404971</v>
      </c>
      <c r="S62" s="69">
        <v>4.65</v>
      </c>
      <c r="T62" s="68">
        <v>406068</v>
      </c>
      <c r="U62" s="69">
        <v>4.58</v>
      </c>
      <c r="V62" s="68">
        <v>620356</v>
      </c>
      <c r="W62" s="71">
        <v>6.3</v>
      </c>
      <c r="X62" s="72" t="s">
        <v>177</v>
      </c>
    </row>
    <row r="63" spans="1:24" s="73" customFormat="1" ht="11.25" customHeight="1">
      <c r="A63" s="261" t="s">
        <v>178</v>
      </c>
      <c r="B63" s="262"/>
      <c r="C63" s="67">
        <v>35125</v>
      </c>
      <c r="D63" s="68">
        <v>16366</v>
      </c>
      <c r="E63" s="69">
        <v>5.46</v>
      </c>
      <c r="F63" s="68">
        <v>35066</v>
      </c>
      <c r="G63" s="68">
        <v>16133</v>
      </c>
      <c r="H63" s="69">
        <v>4.13</v>
      </c>
      <c r="I63" s="68">
        <v>60761</v>
      </c>
      <c r="J63" s="69">
        <v>8.93</v>
      </c>
      <c r="K63" s="68">
        <v>60242</v>
      </c>
      <c r="L63" s="70">
        <v>7.91</v>
      </c>
      <c r="M63" s="263">
        <v>154790</v>
      </c>
      <c r="N63" s="264"/>
      <c r="O63" s="69">
        <v>6.3</v>
      </c>
      <c r="P63" s="68">
        <v>153644</v>
      </c>
      <c r="Q63" s="69">
        <v>5.72</v>
      </c>
      <c r="R63" s="68">
        <v>405184</v>
      </c>
      <c r="S63" s="69">
        <v>4.14</v>
      </c>
      <c r="T63" s="68">
        <v>403939</v>
      </c>
      <c r="U63" s="69">
        <v>3.88</v>
      </c>
      <c r="V63" s="68">
        <v>619007</v>
      </c>
      <c r="W63" s="71">
        <v>5.69</v>
      </c>
      <c r="X63" s="72" t="s">
        <v>179</v>
      </c>
    </row>
    <row r="64" spans="1:24" s="73" customFormat="1" ht="11.25" customHeight="1">
      <c r="A64" s="261" t="s">
        <v>180</v>
      </c>
      <c r="B64" s="262"/>
      <c r="C64" s="67">
        <v>35120</v>
      </c>
      <c r="D64" s="68">
        <v>16339</v>
      </c>
      <c r="E64" s="69">
        <v>6.55</v>
      </c>
      <c r="F64" s="68">
        <v>35116</v>
      </c>
      <c r="G64" s="68">
        <v>16151</v>
      </c>
      <c r="H64" s="69">
        <v>4.6</v>
      </c>
      <c r="I64" s="68">
        <v>60068</v>
      </c>
      <c r="J64" s="69">
        <v>7.77</v>
      </c>
      <c r="K64" s="68">
        <v>61144</v>
      </c>
      <c r="L64" s="70">
        <v>7.86</v>
      </c>
      <c r="M64" s="263">
        <v>153917</v>
      </c>
      <c r="N64" s="264"/>
      <c r="O64" s="69">
        <v>6.23</v>
      </c>
      <c r="P64" s="68">
        <v>154085</v>
      </c>
      <c r="Q64" s="69">
        <v>5.91</v>
      </c>
      <c r="R64" s="68">
        <v>404865</v>
      </c>
      <c r="S64" s="69">
        <v>4.42</v>
      </c>
      <c r="T64" s="68">
        <v>405531</v>
      </c>
      <c r="U64" s="69">
        <v>4.65</v>
      </c>
      <c r="V64" s="68">
        <v>622556</v>
      </c>
      <c r="W64" s="71">
        <v>6.22</v>
      </c>
      <c r="X64" s="72" t="s">
        <v>181</v>
      </c>
    </row>
    <row r="65" spans="1:24" s="73" customFormat="1" ht="11.25" customHeight="1">
      <c r="A65" s="261" t="s">
        <v>182</v>
      </c>
      <c r="B65" s="262"/>
      <c r="C65" s="67">
        <v>35195</v>
      </c>
      <c r="D65" s="68">
        <v>16349</v>
      </c>
      <c r="E65" s="69">
        <v>6.52</v>
      </c>
      <c r="F65" s="68">
        <v>35106</v>
      </c>
      <c r="G65" s="68">
        <v>16218</v>
      </c>
      <c r="H65" s="69">
        <v>4.01</v>
      </c>
      <c r="I65" s="68">
        <v>60586</v>
      </c>
      <c r="J65" s="69">
        <v>7.05</v>
      </c>
      <c r="K65" s="68">
        <v>60488</v>
      </c>
      <c r="L65" s="70">
        <v>6.46</v>
      </c>
      <c r="M65" s="263">
        <v>154966</v>
      </c>
      <c r="N65" s="264"/>
      <c r="O65" s="69">
        <v>6.24</v>
      </c>
      <c r="P65" s="68">
        <v>155741</v>
      </c>
      <c r="Q65" s="69">
        <v>6.32</v>
      </c>
      <c r="R65" s="68">
        <v>407037</v>
      </c>
      <c r="S65" s="69">
        <v>4.7</v>
      </c>
      <c r="T65" s="68">
        <v>407836</v>
      </c>
      <c r="U65" s="69">
        <v>4.71</v>
      </c>
      <c r="V65" s="68">
        <v>625699</v>
      </c>
      <c r="W65" s="71">
        <v>6.15</v>
      </c>
      <c r="X65" s="72" t="s">
        <v>183</v>
      </c>
    </row>
    <row r="66" spans="1:24" s="73" customFormat="1" ht="11.25" customHeight="1">
      <c r="A66" s="261" t="s">
        <v>160</v>
      </c>
      <c r="B66" s="262"/>
      <c r="C66" s="67">
        <v>35426</v>
      </c>
      <c r="D66" s="68">
        <v>16328</v>
      </c>
      <c r="E66" s="69">
        <v>5.9</v>
      </c>
      <c r="F66" s="68">
        <v>35625</v>
      </c>
      <c r="G66" s="68">
        <v>16188</v>
      </c>
      <c r="H66" s="69">
        <v>5.97</v>
      </c>
      <c r="I66" s="68">
        <v>61095</v>
      </c>
      <c r="J66" s="69">
        <v>6.21</v>
      </c>
      <c r="K66" s="68">
        <v>61768</v>
      </c>
      <c r="L66" s="70">
        <v>6.15</v>
      </c>
      <c r="M66" s="263">
        <v>157479</v>
      </c>
      <c r="N66" s="264"/>
      <c r="O66" s="69">
        <v>6.48</v>
      </c>
      <c r="P66" s="68">
        <v>158611</v>
      </c>
      <c r="Q66" s="69">
        <v>6.49</v>
      </c>
      <c r="R66" s="68">
        <v>408628</v>
      </c>
      <c r="S66" s="69">
        <v>4.51</v>
      </c>
      <c r="T66" s="68">
        <v>408768</v>
      </c>
      <c r="U66" s="69">
        <v>4.24</v>
      </c>
      <c r="V66" s="68">
        <v>628040</v>
      </c>
      <c r="W66" s="71">
        <v>5.79</v>
      </c>
      <c r="X66" s="72" t="s">
        <v>161</v>
      </c>
    </row>
    <row r="67" spans="1:24" s="73" customFormat="1" ht="11.25" customHeight="1">
      <c r="A67" s="261" t="s">
        <v>162</v>
      </c>
      <c r="B67" s="262"/>
      <c r="C67" s="67">
        <v>35737</v>
      </c>
      <c r="D67" s="68">
        <v>16427</v>
      </c>
      <c r="E67" s="69">
        <v>6.11</v>
      </c>
      <c r="F67" s="68">
        <v>35094</v>
      </c>
      <c r="G67" s="68">
        <v>16292</v>
      </c>
      <c r="H67" s="69">
        <v>3.95</v>
      </c>
      <c r="I67" s="68">
        <v>61459</v>
      </c>
      <c r="J67" s="69">
        <v>6.24</v>
      </c>
      <c r="K67" s="68">
        <v>60946</v>
      </c>
      <c r="L67" s="70">
        <v>5.14</v>
      </c>
      <c r="M67" s="263">
        <v>158727</v>
      </c>
      <c r="N67" s="264"/>
      <c r="O67" s="69">
        <v>6.36</v>
      </c>
      <c r="P67" s="68">
        <v>157644</v>
      </c>
      <c r="Q67" s="69">
        <v>5.91</v>
      </c>
      <c r="R67" s="68">
        <v>408681</v>
      </c>
      <c r="S67" s="69">
        <v>4.05</v>
      </c>
      <c r="T67" s="68">
        <v>407685</v>
      </c>
      <c r="U67" s="69">
        <v>3.98</v>
      </c>
      <c r="V67" s="68">
        <v>628255</v>
      </c>
      <c r="W67" s="71">
        <v>5.46</v>
      </c>
      <c r="X67" s="72" t="s">
        <v>163</v>
      </c>
    </row>
    <row r="68" spans="1:24" s="73" customFormat="1" ht="11.25" customHeight="1">
      <c r="A68" s="261" t="s">
        <v>387</v>
      </c>
      <c r="B68" s="262"/>
      <c r="C68" s="67">
        <v>35561</v>
      </c>
      <c r="D68" s="68">
        <v>16447</v>
      </c>
      <c r="E68" s="69">
        <v>5.74</v>
      </c>
      <c r="F68" s="68">
        <v>35124</v>
      </c>
      <c r="G68" s="68">
        <v>16358</v>
      </c>
      <c r="H68" s="69">
        <v>4.46</v>
      </c>
      <c r="I68" s="68">
        <v>61042</v>
      </c>
      <c r="J68" s="69">
        <v>6.46</v>
      </c>
      <c r="K68" s="68">
        <v>61799</v>
      </c>
      <c r="L68" s="70">
        <v>6.76</v>
      </c>
      <c r="M68" s="263">
        <v>158354</v>
      </c>
      <c r="N68" s="264"/>
      <c r="O68" s="69">
        <v>6.35</v>
      </c>
      <c r="P68" s="68">
        <v>158862</v>
      </c>
      <c r="Q68" s="69">
        <v>6.53</v>
      </c>
      <c r="R68" s="68">
        <v>408147</v>
      </c>
      <c r="S68" s="69">
        <v>3.98</v>
      </c>
      <c r="T68" s="68">
        <v>408709</v>
      </c>
      <c r="U68" s="69">
        <v>3.83</v>
      </c>
      <c r="V68" s="68">
        <v>630499</v>
      </c>
      <c r="W68" s="71">
        <v>5.32</v>
      </c>
      <c r="X68" s="72" t="s">
        <v>165</v>
      </c>
    </row>
    <row r="69" spans="1:24" s="73" customFormat="1" ht="11.25" customHeight="1">
      <c r="A69" s="261" t="s">
        <v>166</v>
      </c>
      <c r="B69" s="262"/>
      <c r="C69" s="67">
        <v>35710</v>
      </c>
      <c r="D69" s="68">
        <v>16521</v>
      </c>
      <c r="E69" s="69">
        <v>6</v>
      </c>
      <c r="F69" s="68">
        <v>35140</v>
      </c>
      <c r="G69" s="68">
        <v>16391</v>
      </c>
      <c r="H69" s="69">
        <v>4.19</v>
      </c>
      <c r="I69" s="68">
        <v>61870</v>
      </c>
      <c r="J69" s="69">
        <v>6.88</v>
      </c>
      <c r="K69" s="68">
        <v>61853</v>
      </c>
      <c r="L69" s="70">
        <v>5.37</v>
      </c>
      <c r="M69" s="263">
        <v>158957</v>
      </c>
      <c r="N69" s="264"/>
      <c r="O69" s="69">
        <v>6.56</v>
      </c>
      <c r="P69" s="68">
        <v>158351</v>
      </c>
      <c r="Q69" s="69">
        <v>5.96</v>
      </c>
      <c r="R69" s="68">
        <v>409654</v>
      </c>
      <c r="S69" s="69">
        <v>3.96</v>
      </c>
      <c r="T69" s="68">
        <v>409443</v>
      </c>
      <c r="U69" s="69">
        <v>3.77</v>
      </c>
      <c r="V69" s="68">
        <v>633117</v>
      </c>
      <c r="W69" s="71">
        <v>5.31</v>
      </c>
      <c r="X69" s="72" t="s">
        <v>167</v>
      </c>
    </row>
    <row r="70" spans="1:24" s="73" customFormat="1" ht="11.25" customHeight="1">
      <c r="A70" s="261" t="s">
        <v>168</v>
      </c>
      <c r="B70" s="262"/>
      <c r="C70" s="67">
        <v>36059</v>
      </c>
      <c r="D70" s="68">
        <v>16710</v>
      </c>
      <c r="E70" s="69">
        <v>5.92</v>
      </c>
      <c r="F70" s="68">
        <v>36303</v>
      </c>
      <c r="G70" s="68">
        <v>16804</v>
      </c>
      <c r="H70" s="69">
        <v>5.15</v>
      </c>
      <c r="I70" s="68">
        <v>62434</v>
      </c>
      <c r="J70" s="69">
        <v>4.94</v>
      </c>
      <c r="K70" s="68">
        <v>63420</v>
      </c>
      <c r="L70" s="70">
        <v>4.65</v>
      </c>
      <c r="M70" s="263">
        <v>160011</v>
      </c>
      <c r="N70" s="264"/>
      <c r="O70" s="69">
        <v>6.01</v>
      </c>
      <c r="P70" s="68">
        <v>161777</v>
      </c>
      <c r="Q70" s="69">
        <v>5.79</v>
      </c>
      <c r="R70" s="68">
        <v>412352</v>
      </c>
      <c r="S70" s="69">
        <v>4.11</v>
      </c>
      <c r="T70" s="68">
        <v>413018</v>
      </c>
      <c r="U70" s="69">
        <v>3.55</v>
      </c>
      <c r="V70" s="68">
        <v>638980</v>
      </c>
      <c r="W70" s="71">
        <v>5.25</v>
      </c>
      <c r="X70" s="72" t="s">
        <v>169</v>
      </c>
    </row>
    <row r="71" spans="1:24" s="73" customFormat="1" ht="11.25" customHeight="1">
      <c r="A71" s="261" t="s">
        <v>383</v>
      </c>
      <c r="B71" s="262"/>
      <c r="C71" s="67">
        <v>37511</v>
      </c>
      <c r="D71" s="68">
        <v>18004</v>
      </c>
      <c r="E71" s="69">
        <v>8</v>
      </c>
      <c r="F71" s="68">
        <v>39284</v>
      </c>
      <c r="G71" s="68">
        <v>19929</v>
      </c>
      <c r="H71" s="69">
        <v>8.84</v>
      </c>
      <c r="I71" s="68">
        <v>63223</v>
      </c>
      <c r="J71" s="69">
        <v>4.55</v>
      </c>
      <c r="K71" s="68">
        <v>62834</v>
      </c>
      <c r="L71" s="70">
        <v>3.47</v>
      </c>
      <c r="M71" s="263">
        <v>162441</v>
      </c>
      <c r="N71" s="264"/>
      <c r="O71" s="69">
        <v>6.05</v>
      </c>
      <c r="P71" s="68">
        <v>163240</v>
      </c>
      <c r="Q71" s="69">
        <v>6.12</v>
      </c>
      <c r="R71" s="68">
        <v>414630</v>
      </c>
      <c r="S71" s="69">
        <v>3.72</v>
      </c>
      <c r="T71" s="68">
        <v>416641</v>
      </c>
      <c r="U71" s="69">
        <v>3.54</v>
      </c>
      <c r="V71" s="68">
        <v>643637</v>
      </c>
      <c r="W71" s="71">
        <v>5.01</v>
      </c>
      <c r="X71" s="72" t="s">
        <v>372</v>
      </c>
    </row>
    <row r="72" spans="1:24" s="73" customFormat="1" ht="11.25" customHeight="1">
      <c r="A72" s="261" t="s">
        <v>172</v>
      </c>
      <c r="B72" s="262"/>
      <c r="C72" s="67">
        <v>37907</v>
      </c>
      <c r="D72" s="68">
        <v>18525</v>
      </c>
      <c r="E72" s="69">
        <v>3.62</v>
      </c>
      <c r="F72" s="68">
        <v>37498</v>
      </c>
      <c r="G72" s="68">
        <v>17852</v>
      </c>
      <c r="H72" s="69">
        <v>4.37</v>
      </c>
      <c r="I72" s="68">
        <v>62055</v>
      </c>
      <c r="J72" s="69">
        <v>2.77</v>
      </c>
      <c r="K72" s="68">
        <v>61357</v>
      </c>
      <c r="L72" s="70">
        <v>2.3</v>
      </c>
      <c r="M72" s="263">
        <v>162382</v>
      </c>
      <c r="N72" s="264"/>
      <c r="O72" s="69">
        <v>5.07</v>
      </c>
      <c r="P72" s="68">
        <v>161590</v>
      </c>
      <c r="Q72" s="69">
        <v>4.68</v>
      </c>
      <c r="R72" s="68">
        <v>418230</v>
      </c>
      <c r="S72" s="69">
        <v>3.56</v>
      </c>
      <c r="T72" s="68">
        <v>418120</v>
      </c>
      <c r="U72" s="69">
        <v>3.45</v>
      </c>
      <c r="V72" s="68">
        <v>645856</v>
      </c>
      <c r="W72" s="71">
        <v>4.87</v>
      </c>
      <c r="X72" s="72" t="s">
        <v>173</v>
      </c>
    </row>
    <row r="73" spans="1:24" s="73" customFormat="1" ht="11.25" customHeight="1">
      <c r="A73" s="261" t="s">
        <v>174</v>
      </c>
      <c r="B73" s="262"/>
      <c r="C73" s="67">
        <v>36938</v>
      </c>
      <c r="D73" s="68">
        <v>17718</v>
      </c>
      <c r="E73" s="69">
        <v>4.63</v>
      </c>
      <c r="F73" s="68">
        <v>37160</v>
      </c>
      <c r="G73" s="68">
        <v>17522</v>
      </c>
      <c r="H73" s="69">
        <v>1.75</v>
      </c>
      <c r="I73" s="68">
        <v>61592</v>
      </c>
      <c r="J73" s="69">
        <v>2.84</v>
      </c>
      <c r="K73" s="68">
        <v>61901</v>
      </c>
      <c r="L73" s="70">
        <v>2.36</v>
      </c>
      <c r="M73" s="263">
        <v>161150</v>
      </c>
      <c r="N73" s="264"/>
      <c r="O73" s="69">
        <v>4.57</v>
      </c>
      <c r="P73" s="68">
        <v>160598</v>
      </c>
      <c r="Q73" s="69">
        <v>4.4</v>
      </c>
      <c r="R73" s="68">
        <v>419212</v>
      </c>
      <c r="S73" s="69">
        <v>3.64</v>
      </c>
      <c r="T73" s="68">
        <v>418651</v>
      </c>
      <c r="U73" s="69">
        <v>3.59</v>
      </c>
      <c r="V73" s="68">
        <v>648237</v>
      </c>
      <c r="W73" s="71">
        <v>5.17</v>
      </c>
      <c r="X73" s="72" t="s">
        <v>175</v>
      </c>
    </row>
    <row r="74" spans="1:24" s="73" customFormat="1" ht="11.25" customHeight="1">
      <c r="A74" s="261" t="s">
        <v>176</v>
      </c>
      <c r="B74" s="262"/>
      <c r="C74" s="67">
        <v>36911</v>
      </c>
      <c r="D74" s="68">
        <v>17562</v>
      </c>
      <c r="E74" s="69">
        <v>5.14</v>
      </c>
      <c r="F74" s="68">
        <v>37371</v>
      </c>
      <c r="G74" s="68">
        <v>17394</v>
      </c>
      <c r="H74" s="69">
        <v>6.92</v>
      </c>
      <c r="I74" s="68">
        <v>61653</v>
      </c>
      <c r="J74" s="69">
        <v>3.2</v>
      </c>
      <c r="K74" s="68">
        <v>61758</v>
      </c>
      <c r="L74" s="70">
        <v>1.84</v>
      </c>
      <c r="M74" s="263">
        <v>160641</v>
      </c>
      <c r="N74" s="264"/>
      <c r="O74" s="69">
        <v>4.21</v>
      </c>
      <c r="P74" s="68">
        <v>160368</v>
      </c>
      <c r="Q74" s="69">
        <v>3.69</v>
      </c>
      <c r="R74" s="68">
        <v>419672</v>
      </c>
      <c r="S74" s="69">
        <v>3.63</v>
      </c>
      <c r="T74" s="68">
        <v>420245</v>
      </c>
      <c r="U74" s="69">
        <v>3.49</v>
      </c>
      <c r="V74" s="68">
        <v>651314</v>
      </c>
      <c r="W74" s="71">
        <v>4.99</v>
      </c>
      <c r="X74" s="72" t="s">
        <v>177</v>
      </c>
    </row>
    <row r="75" spans="1:24" s="73" customFormat="1" ht="11.25" customHeight="1">
      <c r="A75" s="261" t="s">
        <v>389</v>
      </c>
      <c r="B75" s="262"/>
      <c r="C75" s="67">
        <v>36849</v>
      </c>
      <c r="D75" s="68">
        <v>17468</v>
      </c>
      <c r="E75" s="69">
        <v>4.91</v>
      </c>
      <c r="F75" s="68">
        <v>37158</v>
      </c>
      <c r="G75" s="68">
        <v>17335</v>
      </c>
      <c r="H75" s="69">
        <v>5.97</v>
      </c>
      <c r="I75" s="68">
        <v>61980</v>
      </c>
      <c r="J75" s="69">
        <v>2.01</v>
      </c>
      <c r="K75" s="68">
        <v>61617</v>
      </c>
      <c r="L75" s="70">
        <v>2.28</v>
      </c>
      <c r="M75" s="263">
        <v>160888</v>
      </c>
      <c r="N75" s="264"/>
      <c r="O75" s="69">
        <v>3.94</v>
      </c>
      <c r="P75" s="68">
        <v>160568</v>
      </c>
      <c r="Q75" s="69">
        <v>4.51</v>
      </c>
      <c r="R75" s="68">
        <v>421673</v>
      </c>
      <c r="S75" s="69">
        <v>4.07</v>
      </c>
      <c r="T75" s="68">
        <v>419346</v>
      </c>
      <c r="U75" s="69">
        <v>3.81</v>
      </c>
      <c r="V75" s="68">
        <v>652219</v>
      </c>
      <c r="W75" s="71">
        <v>5.37</v>
      </c>
      <c r="X75" s="72" t="s">
        <v>179</v>
      </c>
    </row>
    <row r="76" spans="1:24" s="73" customFormat="1" ht="11.25" customHeight="1">
      <c r="A76" s="261" t="s">
        <v>377</v>
      </c>
      <c r="B76" s="262"/>
      <c r="C76" s="67">
        <v>36603</v>
      </c>
      <c r="D76" s="68">
        <v>17416</v>
      </c>
      <c r="E76" s="69">
        <v>4.22</v>
      </c>
      <c r="F76" s="68">
        <v>37212</v>
      </c>
      <c r="G76" s="68">
        <v>17308</v>
      </c>
      <c r="H76" s="69">
        <v>5.97</v>
      </c>
      <c r="I76" s="68">
        <v>61877</v>
      </c>
      <c r="J76" s="69">
        <v>3.01</v>
      </c>
      <c r="K76" s="68">
        <v>62965</v>
      </c>
      <c r="L76" s="70">
        <v>2.98</v>
      </c>
      <c r="M76" s="263">
        <v>160741</v>
      </c>
      <c r="N76" s="264"/>
      <c r="O76" s="69">
        <v>4.43</v>
      </c>
      <c r="P76" s="68">
        <v>161592</v>
      </c>
      <c r="Q76" s="69">
        <v>4.87</v>
      </c>
      <c r="R76" s="68">
        <v>419869</v>
      </c>
      <c r="S76" s="69">
        <v>3.71</v>
      </c>
      <c r="T76" s="68">
        <v>420009</v>
      </c>
      <c r="U76" s="69">
        <v>3.57</v>
      </c>
      <c r="V76" s="68">
        <v>655441</v>
      </c>
      <c r="W76" s="71">
        <v>5.28</v>
      </c>
      <c r="X76" s="72" t="s">
        <v>181</v>
      </c>
    </row>
    <row r="77" spans="1:24" s="73" customFormat="1" ht="11.25" customHeight="1">
      <c r="A77" s="261" t="s">
        <v>182</v>
      </c>
      <c r="B77" s="262"/>
      <c r="C77" s="67">
        <v>37018</v>
      </c>
      <c r="D77" s="68">
        <v>17480</v>
      </c>
      <c r="E77" s="69">
        <v>5.18</v>
      </c>
      <c r="F77" s="68">
        <v>36896</v>
      </c>
      <c r="G77" s="68">
        <v>17359</v>
      </c>
      <c r="H77" s="69">
        <v>5.1</v>
      </c>
      <c r="I77" s="68">
        <v>62880</v>
      </c>
      <c r="J77" s="69">
        <v>3.79</v>
      </c>
      <c r="K77" s="68">
        <v>62998</v>
      </c>
      <c r="L77" s="70">
        <v>4.15</v>
      </c>
      <c r="M77" s="263">
        <v>162655</v>
      </c>
      <c r="N77" s="264"/>
      <c r="O77" s="69">
        <v>4.96</v>
      </c>
      <c r="P77" s="68">
        <v>163256</v>
      </c>
      <c r="Q77" s="69">
        <v>4.83</v>
      </c>
      <c r="R77" s="68">
        <v>421707</v>
      </c>
      <c r="S77" s="69">
        <v>3.6</v>
      </c>
      <c r="T77" s="68">
        <v>421147</v>
      </c>
      <c r="U77" s="69">
        <v>3.26</v>
      </c>
      <c r="V77" s="68">
        <v>658016</v>
      </c>
      <c r="W77" s="71">
        <v>5.17</v>
      </c>
      <c r="X77" s="72" t="s">
        <v>183</v>
      </c>
    </row>
    <row r="78" spans="1:24" s="73" customFormat="1" ht="11.25" customHeight="1">
      <c r="A78" s="261" t="s">
        <v>160</v>
      </c>
      <c r="B78" s="262"/>
      <c r="C78" s="67">
        <v>37267</v>
      </c>
      <c r="D78" s="68">
        <v>17531</v>
      </c>
      <c r="E78" s="69">
        <v>5.2</v>
      </c>
      <c r="F78" s="68">
        <v>37497</v>
      </c>
      <c r="G78" s="68">
        <v>17400</v>
      </c>
      <c r="H78" s="69">
        <v>5.25</v>
      </c>
      <c r="I78" s="68">
        <v>63726</v>
      </c>
      <c r="J78" s="69">
        <v>4.31</v>
      </c>
      <c r="K78" s="68">
        <v>63903</v>
      </c>
      <c r="L78" s="70">
        <v>3.46</v>
      </c>
      <c r="M78" s="263">
        <v>165523</v>
      </c>
      <c r="N78" s="264"/>
      <c r="O78" s="69">
        <v>5.11</v>
      </c>
      <c r="P78" s="68">
        <v>166075</v>
      </c>
      <c r="Q78" s="69">
        <v>4.71</v>
      </c>
      <c r="R78" s="68">
        <v>423936</v>
      </c>
      <c r="S78" s="69">
        <v>3.75</v>
      </c>
      <c r="T78" s="68">
        <v>424076</v>
      </c>
      <c r="U78" s="69">
        <v>3.74</v>
      </c>
      <c r="V78" s="68">
        <v>662798</v>
      </c>
      <c r="W78" s="71">
        <v>5.53</v>
      </c>
      <c r="X78" s="72" t="s">
        <v>161</v>
      </c>
    </row>
    <row r="79" spans="1:24" s="73" customFormat="1" ht="11.25" customHeight="1">
      <c r="A79" s="261" t="s">
        <v>162</v>
      </c>
      <c r="B79" s="262"/>
      <c r="C79" s="67">
        <v>37443</v>
      </c>
      <c r="D79" s="68">
        <v>17575</v>
      </c>
      <c r="E79" s="69">
        <v>4.77</v>
      </c>
      <c r="F79" s="68">
        <v>37997</v>
      </c>
      <c r="G79" s="68">
        <v>17509</v>
      </c>
      <c r="H79" s="69">
        <v>8.27</v>
      </c>
      <c r="I79" s="68">
        <v>63436</v>
      </c>
      <c r="J79" s="69">
        <v>3.22</v>
      </c>
      <c r="K79" s="68">
        <v>62855</v>
      </c>
      <c r="L79" s="70">
        <v>3.13</v>
      </c>
      <c r="M79" s="263">
        <v>165890</v>
      </c>
      <c r="N79" s="264"/>
      <c r="O79" s="69">
        <v>4.51</v>
      </c>
      <c r="P79" s="68">
        <v>164810</v>
      </c>
      <c r="Q79" s="69">
        <v>4.55</v>
      </c>
      <c r="R79" s="68">
        <v>424219</v>
      </c>
      <c r="S79" s="69">
        <v>3.8</v>
      </c>
      <c r="T79" s="68">
        <v>422274</v>
      </c>
      <c r="U79" s="69">
        <v>3.58</v>
      </c>
      <c r="V79" s="68">
        <v>662992</v>
      </c>
      <c r="W79" s="71">
        <v>5.53</v>
      </c>
      <c r="X79" s="72" t="s">
        <v>163</v>
      </c>
    </row>
    <row r="80" spans="1:24" s="73" customFormat="1" ht="11.25" customHeight="1">
      <c r="A80" s="261" t="s">
        <v>164</v>
      </c>
      <c r="B80" s="262"/>
      <c r="C80" s="67">
        <v>37420</v>
      </c>
      <c r="D80" s="68">
        <v>17726</v>
      </c>
      <c r="E80" s="69">
        <v>5.23</v>
      </c>
      <c r="F80" s="68">
        <v>37297</v>
      </c>
      <c r="G80" s="68">
        <v>17590</v>
      </c>
      <c r="H80" s="69">
        <v>6.19</v>
      </c>
      <c r="I80" s="68">
        <v>63069</v>
      </c>
      <c r="J80" s="69">
        <v>3.32</v>
      </c>
      <c r="K80" s="68">
        <v>63743</v>
      </c>
      <c r="L80" s="70">
        <v>3.15</v>
      </c>
      <c r="M80" s="263">
        <v>165647</v>
      </c>
      <c r="N80" s="264"/>
      <c r="O80" s="69">
        <v>4.61</v>
      </c>
      <c r="P80" s="68">
        <v>165887</v>
      </c>
      <c r="Q80" s="69">
        <v>4.42</v>
      </c>
      <c r="R80" s="68">
        <v>423847</v>
      </c>
      <c r="S80" s="69">
        <v>3.85</v>
      </c>
      <c r="T80" s="68">
        <v>424199</v>
      </c>
      <c r="U80" s="69">
        <v>3.79</v>
      </c>
      <c r="V80" s="68">
        <v>666015</v>
      </c>
      <c r="W80" s="71">
        <v>5.63</v>
      </c>
      <c r="X80" s="72" t="s">
        <v>165</v>
      </c>
    </row>
    <row r="81" spans="1:24" s="73" customFormat="1" ht="11.25" customHeight="1">
      <c r="A81" s="261" t="s">
        <v>166</v>
      </c>
      <c r="B81" s="262"/>
      <c r="C81" s="67">
        <v>37436</v>
      </c>
      <c r="D81" s="68">
        <v>17777</v>
      </c>
      <c r="E81" s="69">
        <v>4.83</v>
      </c>
      <c r="F81" s="68">
        <v>37836</v>
      </c>
      <c r="G81" s="68">
        <v>17650</v>
      </c>
      <c r="H81" s="69">
        <v>7.67</v>
      </c>
      <c r="I81" s="68">
        <v>63679</v>
      </c>
      <c r="J81" s="69">
        <v>2.92</v>
      </c>
      <c r="K81" s="68">
        <v>64033</v>
      </c>
      <c r="L81" s="70">
        <v>3.52</v>
      </c>
      <c r="M81" s="263">
        <v>165944</v>
      </c>
      <c r="N81" s="264"/>
      <c r="O81" s="69">
        <v>4.4</v>
      </c>
      <c r="P81" s="68">
        <v>165523</v>
      </c>
      <c r="Q81" s="69">
        <v>4.53</v>
      </c>
      <c r="R81" s="68">
        <v>426309</v>
      </c>
      <c r="S81" s="69">
        <v>4.07</v>
      </c>
      <c r="T81" s="68">
        <v>425867</v>
      </c>
      <c r="U81" s="69">
        <v>4.01</v>
      </c>
      <c r="V81" s="68">
        <v>669480</v>
      </c>
      <c r="W81" s="71">
        <v>5.74</v>
      </c>
      <c r="X81" s="72" t="s">
        <v>167</v>
      </c>
    </row>
    <row r="82" spans="1:24" s="73" customFormat="1" ht="11.25" customHeight="1">
      <c r="A82" s="261" t="s">
        <v>371</v>
      </c>
      <c r="B82" s="262"/>
      <c r="C82" s="67">
        <v>37805</v>
      </c>
      <c r="D82" s="68">
        <v>17917</v>
      </c>
      <c r="E82" s="69">
        <v>4.84</v>
      </c>
      <c r="F82" s="68">
        <v>37765</v>
      </c>
      <c r="G82" s="68">
        <v>17913</v>
      </c>
      <c r="H82" s="69">
        <v>4.03</v>
      </c>
      <c r="I82" s="68">
        <v>64678</v>
      </c>
      <c r="J82" s="69">
        <v>3.59</v>
      </c>
      <c r="K82" s="68">
        <v>65244</v>
      </c>
      <c r="L82" s="70">
        <v>2.88</v>
      </c>
      <c r="M82" s="263">
        <v>166457</v>
      </c>
      <c r="N82" s="264"/>
      <c r="O82" s="69">
        <v>4.03</v>
      </c>
      <c r="P82" s="68">
        <v>167414</v>
      </c>
      <c r="Q82" s="69">
        <v>3.48</v>
      </c>
      <c r="R82" s="68">
        <v>427190</v>
      </c>
      <c r="S82" s="69">
        <v>3.6</v>
      </c>
      <c r="T82" s="68">
        <v>427702</v>
      </c>
      <c r="U82" s="69">
        <v>3.56</v>
      </c>
      <c r="V82" s="68">
        <v>672411</v>
      </c>
      <c r="W82" s="71">
        <v>5.23</v>
      </c>
      <c r="X82" s="72" t="s">
        <v>169</v>
      </c>
    </row>
    <row r="83" spans="1:24" s="73" customFormat="1" ht="11.25" customHeight="1">
      <c r="A83" s="261" t="s">
        <v>409</v>
      </c>
      <c r="B83" s="262"/>
      <c r="C83" s="67">
        <v>38061</v>
      </c>
      <c r="D83" s="68">
        <v>18109</v>
      </c>
      <c r="E83" s="69">
        <v>1.47</v>
      </c>
      <c r="F83" s="68">
        <v>38706</v>
      </c>
      <c r="G83" s="68">
        <v>18197</v>
      </c>
      <c r="H83" s="69">
        <v>-1.47</v>
      </c>
      <c r="I83" s="68">
        <v>65156</v>
      </c>
      <c r="J83" s="69">
        <v>3.06</v>
      </c>
      <c r="K83" s="68">
        <v>66294</v>
      </c>
      <c r="L83" s="70">
        <v>5.51</v>
      </c>
      <c r="M83" s="263">
        <v>167487</v>
      </c>
      <c r="N83" s="264"/>
      <c r="O83" s="69">
        <v>3.11</v>
      </c>
      <c r="P83" s="68">
        <v>168517</v>
      </c>
      <c r="Q83" s="69">
        <v>3.23</v>
      </c>
      <c r="R83" s="68">
        <v>428810</v>
      </c>
      <c r="S83" s="69">
        <v>3.42</v>
      </c>
      <c r="T83" s="68">
        <v>430024</v>
      </c>
      <c r="U83" s="69">
        <v>3.21</v>
      </c>
      <c r="V83" s="68">
        <v>676765</v>
      </c>
      <c r="W83" s="71">
        <v>5.15</v>
      </c>
      <c r="X83" s="72" t="s">
        <v>396</v>
      </c>
    </row>
    <row r="84" spans="1:24" s="73" customFormat="1" ht="11.25" customHeight="1">
      <c r="A84" s="261" t="s">
        <v>172</v>
      </c>
      <c r="B84" s="262"/>
      <c r="C84" s="67">
        <v>39993</v>
      </c>
      <c r="D84" s="68">
        <v>20084</v>
      </c>
      <c r="E84" s="69">
        <v>5.5</v>
      </c>
      <c r="F84" s="68">
        <v>40204</v>
      </c>
      <c r="G84" s="68">
        <v>19913</v>
      </c>
      <c r="H84" s="69">
        <v>7.22</v>
      </c>
      <c r="I84" s="68">
        <v>66710</v>
      </c>
      <c r="J84" s="69">
        <v>7.5</v>
      </c>
      <c r="K84" s="68">
        <v>66436</v>
      </c>
      <c r="L84" s="70">
        <v>8.28</v>
      </c>
      <c r="M84" s="263">
        <v>170755</v>
      </c>
      <c r="N84" s="264"/>
      <c r="O84" s="69">
        <v>5.16</v>
      </c>
      <c r="P84" s="68">
        <v>170563</v>
      </c>
      <c r="Q84" s="69">
        <v>5.55</v>
      </c>
      <c r="R84" s="68">
        <v>434028</v>
      </c>
      <c r="S84" s="69">
        <v>3.78</v>
      </c>
      <c r="T84" s="68">
        <v>433344</v>
      </c>
      <c r="U84" s="69">
        <v>3.64</v>
      </c>
      <c r="V84" s="68">
        <v>681190</v>
      </c>
      <c r="W84" s="71">
        <v>5.47</v>
      </c>
      <c r="X84" s="72" t="s">
        <v>173</v>
      </c>
    </row>
    <row r="85" spans="1:24" s="73" customFormat="1" ht="11.25" customHeight="1">
      <c r="A85" s="261" t="s">
        <v>174</v>
      </c>
      <c r="B85" s="262"/>
      <c r="C85" s="67">
        <v>39268</v>
      </c>
      <c r="D85" s="68">
        <v>19324</v>
      </c>
      <c r="E85" s="69">
        <v>6.31</v>
      </c>
      <c r="F85" s="68">
        <v>39016</v>
      </c>
      <c r="G85" s="68">
        <v>18921</v>
      </c>
      <c r="H85" s="69">
        <v>4.99</v>
      </c>
      <c r="I85" s="68">
        <v>65762</v>
      </c>
      <c r="J85" s="69">
        <v>6.77</v>
      </c>
      <c r="K85" s="68">
        <v>65885</v>
      </c>
      <c r="L85" s="70">
        <v>6.44</v>
      </c>
      <c r="M85" s="263">
        <v>169947</v>
      </c>
      <c r="N85" s="264"/>
      <c r="O85" s="69">
        <v>5.46</v>
      </c>
      <c r="P85" s="68">
        <v>169103</v>
      </c>
      <c r="Q85" s="69">
        <v>5.3</v>
      </c>
      <c r="R85" s="68">
        <v>434306</v>
      </c>
      <c r="S85" s="69">
        <v>3.6</v>
      </c>
      <c r="T85" s="68">
        <v>433114</v>
      </c>
      <c r="U85" s="69">
        <v>3.45</v>
      </c>
      <c r="V85" s="68">
        <v>681693</v>
      </c>
      <c r="W85" s="71">
        <v>5.16</v>
      </c>
      <c r="X85" s="72" t="s">
        <v>175</v>
      </c>
    </row>
    <row r="86" spans="1:24" s="73" customFormat="1" ht="11.25" customHeight="1">
      <c r="A86" s="261" t="s">
        <v>176</v>
      </c>
      <c r="B86" s="262"/>
      <c r="C86" s="67">
        <v>38997</v>
      </c>
      <c r="D86" s="68">
        <v>19001</v>
      </c>
      <c r="E86" s="69">
        <v>5.65</v>
      </c>
      <c r="F86" s="68">
        <v>39438</v>
      </c>
      <c r="G86" s="68">
        <v>18798</v>
      </c>
      <c r="H86" s="69">
        <v>5.53</v>
      </c>
      <c r="I86" s="68">
        <v>66010</v>
      </c>
      <c r="J86" s="69">
        <v>7.07</v>
      </c>
      <c r="K86" s="68">
        <v>67151</v>
      </c>
      <c r="L86" s="70">
        <v>8.73</v>
      </c>
      <c r="M86" s="263">
        <v>169638</v>
      </c>
      <c r="N86" s="264"/>
      <c r="O86" s="69">
        <v>5.6</v>
      </c>
      <c r="P86" s="68">
        <v>169875</v>
      </c>
      <c r="Q86" s="69">
        <v>5.93</v>
      </c>
      <c r="R86" s="68">
        <v>434752</v>
      </c>
      <c r="S86" s="69">
        <v>3.59</v>
      </c>
      <c r="T86" s="68">
        <v>434814</v>
      </c>
      <c r="U86" s="69">
        <v>3.47</v>
      </c>
      <c r="V86" s="68">
        <v>686226</v>
      </c>
      <c r="W86" s="71">
        <v>5.36</v>
      </c>
      <c r="X86" s="72" t="s">
        <v>177</v>
      </c>
    </row>
    <row r="87" spans="1:24" s="73" customFormat="1" ht="11.25" customHeight="1">
      <c r="A87" s="261" t="s">
        <v>178</v>
      </c>
      <c r="B87" s="262"/>
      <c r="C87" s="67">
        <v>39144</v>
      </c>
      <c r="D87" s="68">
        <v>18876</v>
      </c>
      <c r="E87" s="69">
        <v>6.23</v>
      </c>
      <c r="F87" s="68">
        <v>39389</v>
      </c>
      <c r="G87" s="68">
        <v>18664</v>
      </c>
      <c r="H87" s="69">
        <v>6</v>
      </c>
      <c r="I87" s="68">
        <v>67618</v>
      </c>
      <c r="J87" s="69">
        <v>9.1</v>
      </c>
      <c r="K87" s="68">
        <v>66701</v>
      </c>
      <c r="L87" s="70">
        <v>8.25</v>
      </c>
      <c r="M87" s="263">
        <v>171100</v>
      </c>
      <c r="N87" s="264"/>
      <c r="O87" s="69">
        <v>6.35</v>
      </c>
      <c r="P87" s="68">
        <v>169864</v>
      </c>
      <c r="Q87" s="69">
        <v>5.79</v>
      </c>
      <c r="R87" s="68">
        <v>437387</v>
      </c>
      <c r="S87" s="69">
        <v>3.73</v>
      </c>
      <c r="T87" s="68">
        <v>436174</v>
      </c>
      <c r="U87" s="69">
        <v>4.01</v>
      </c>
      <c r="V87" s="68">
        <v>689474</v>
      </c>
      <c r="W87" s="71">
        <v>5.71</v>
      </c>
      <c r="X87" s="72" t="s">
        <v>179</v>
      </c>
    </row>
    <row r="88" spans="1:24" s="73" customFormat="1" ht="11.25" customHeight="1">
      <c r="A88" s="261" t="s">
        <v>180</v>
      </c>
      <c r="B88" s="262"/>
      <c r="C88" s="67">
        <v>39256</v>
      </c>
      <c r="D88" s="68">
        <v>18878</v>
      </c>
      <c r="E88" s="69">
        <v>7.25</v>
      </c>
      <c r="F88" s="68">
        <v>39322</v>
      </c>
      <c r="G88" s="68">
        <v>18770</v>
      </c>
      <c r="H88" s="69">
        <v>5.67</v>
      </c>
      <c r="I88" s="68">
        <v>66736</v>
      </c>
      <c r="J88" s="69">
        <v>7.85</v>
      </c>
      <c r="K88" s="68">
        <v>67523</v>
      </c>
      <c r="L88" s="70">
        <v>7.24</v>
      </c>
      <c r="M88" s="263">
        <v>170226</v>
      </c>
      <c r="N88" s="264"/>
      <c r="O88" s="69">
        <v>5.9</v>
      </c>
      <c r="P88" s="68">
        <v>170357</v>
      </c>
      <c r="Q88" s="69">
        <v>5.42</v>
      </c>
      <c r="R88" s="68">
        <v>437069</v>
      </c>
      <c r="S88" s="69">
        <v>4.1</v>
      </c>
      <c r="T88" s="68">
        <v>435794</v>
      </c>
      <c r="U88" s="69">
        <v>3.76</v>
      </c>
      <c r="V88" s="68">
        <v>689762</v>
      </c>
      <c r="W88" s="71">
        <v>5.24</v>
      </c>
      <c r="X88" s="72" t="s">
        <v>181</v>
      </c>
    </row>
    <row r="89" spans="1:24" s="184" customFormat="1" ht="11.25" customHeight="1">
      <c r="A89" s="257" t="s">
        <v>182</v>
      </c>
      <c r="B89" s="258"/>
      <c r="C89" s="178">
        <v>39393</v>
      </c>
      <c r="D89" s="179">
        <v>18907</v>
      </c>
      <c r="E89" s="180">
        <v>6.42</v>
      </c>
      <c r="F89" s="179">
        <v>39398</v>
      </c>
      <c r="G89" s="179">
        <v>18754</v>
      </c>
      <c r="H89" s="180">
        <v>6.78</v>
      </c>
      <c r="I89" s="179">
        <v>67651</v>
      </c>
      <c r="J89" s="180">
        <v>7.59</v>
      </c>
      <c r="K89" s="179">
        <v>68114</v>
      </c>
      <c r="L89" s="181">
        <v>8.12</v>
      </c>
      <c r="M89" s="259">
        <v>172016</v>
      </c>
      <c r="N89" s="260"/>
      <c r="O89" s="180">
        <v>5.76</v>
      </c>
      <c r="P89" s="179">
        <v>173058</v>
      </c>
      <c r="Q89" s="180">
        <v>6</v>
      </c>
      <c r="R89" s="179">
        <v>437234</v>
      </c>
      <c r="S89" s="180">
        <v>3.68</v>
      </c>
      <c r="T89" s="179">
        <v>436929</v>
      </c>
      <c r="U89" s="180">
        <v>3.75</v>
      </c>
      <c r="V89" s="179">
        <v>694589</v>
      </c>
      <c r="W89" s="182">
        <v>5.56</v>
      </c>
      <c r="X89" s="183" t="s">
        <v>183</v>
      </c>
    </row>
    <row r="90" spans="1:24" s="184" customFormat="1" ht="11.25" customHeight="1">
      <c r="A90" s="257" t="s">
        <v>160</v>
      </c>
      <c r="B90" s="258"/>
      <c r="C90" s="178">
        <v>39394</v>
      </c>
      <c r="D90" s="179">
        <v>18949</v>
      </c>
      <c r="E90" s="180">
        <v>5.71</v>
      </c>
      <c r="F90" s="179">
        <v>39371</v>
      </c>
      <c r="G90" s="179">
        <v>18813</v>
      </c>
      <c r="H90" s="180">
        <v>5</v>
      </c>
      <c r="I90" s="179">
        <v>67856</v>
      </c>
      <c r="J90" s="180">
        <v>6.48</v>
      </c>
      <c r="K90" s="179">
        <v>67894</v>
      </c>
      <c r="L90" s="181">
        <v>6.24</v>
      </c>
      <c r="M90" s="259">
        <v>174149</v>
      </c>
      <c r="N90" s="260"/>
      <c r="O90" s="180">
        <v>5.21</v>
      </c>
      <c r="P90" s="179">
        <v>174204</v>
      </c>
      <c r="Q90" s="180">
        <v>4.89</v>
      </c>
      <c r="R90" s="179">
        <v>438438</v>
      </c>
      <c r="S90" s="180">
        <v>3.42</v>
      </c>
      <c r="T90" s="179">
        <v>437518</v>
      </c>
      <c r="U90" s="180">
        <v>3.17</v>
      </c>
      <c r="V90" s="179">
        <v>697097</v>
      </c>
      <c r="W90" s="182">
        <v>5.17</v>
      </c>
      <c r="X90" s="183" t="s">
        <v>161</v>
      </c>
    </row>
    <row r="91" spans="1:24" s="184" customFormat="1" ht="11.25" customHeight="1">
      <c r="A91" s="257" t="s">
        <v>162</v>
      </c>
      <c r="B91" s="258"/>
      <c r="C91" s="178">
        <v>39619</v>
      </c>
      <c r="D91" s="179">
        <v>19018</v>
      </c>
      <c r="E91" s="180">
        <v>5.81</v>
      </c>
      <c r="F91" s="179">
        <v>40379</v>
      </c>
      <c r="G91" s="179">
        <v>18936</v>
      </c>
      <c r="H91" s="180">
        <v>6.27</v>
      </c>
      <c r="I91" s="179">
        <v>67413</v>
      </c>
      <c r="J91" s="180">
        <v>6.27</v>
      </c>
      <c r="K91" s="179">
        <v>66722</v>
      </c>
      <c r="L91" s="181">
        <v>6.15</v>
      </c>
      <c r="M91" s="259">
        <v>174549</v>
      </c>
      <c r="N91" s="260"/>
      <c r="O91" s="180">
        <v>5.22</v>
      </c>
      <c r="P91" s="179">
        <v>173788</v>
      </c>
      <c r="Q91" s="180">
        <v>5.45</v>
      </c>
      <c r="R91" s="179">
        <v>438374</v>
      </c>
      <c r="S91" s="180">
        <v>3.34</v>
      </c>
      <c r="T91" s="179">
        <v>436333</v>
      </c>
      <c r="U91" s="180">
        <v>3.33</v>
      </c>
      <c r="V91" s="179">
        <v>697085</v>
      </c>
      <c r="W91" s="182">
        <v>5.14</v>
      </c>
      <c r="X91" s="183" t="s">
        <v>163</v>
      </c>
    </row>
    <row r="92" spans="1:24" s="184" customFormat="1" ht="11.25" customHeight="1">
      <c r="A92" s="257" t="s">
        <v>164</v>
      </c>
      <c r="B92" s="258"/>
      <c r="C92" s="178">
        <v>39481</v>
      </c>
      <c r="D92" s="179">
        <v>19117</v>
      </c>
      <c r="E92" s="180">
        <v>5.51</v>
      </c>
      <c r="F92" s="179">
        <v>39253</v>
      </c>
      <c r="G92" s="179">
        <v>18993</v>
      </c>
      <c r="H92" s="180">
        <v>5.25</v>
      </c>
      <c r="I92" s="179">
        <v>67589</v>
      </c>
      <c r="J92" s="180">
        <v>7.17</v>
      </c>
      <c r="K92" s="179">
        <v>68099</v>
      </c>
      <c r="L92" s="181">
        <v>6.83</v>
      </c>
      <c r="M92" s="259">
        <v>174445</v>
      </c>
      <c r="N92" s="260"/>
      <c r="O92" s="180">
        <v>5.31</v>
      </c>
      <c r="P92" s="179">
        <v>174207</v>
      </c>
      <c r="Q92" s="180">
        <v>5.02</v>
      </c>
      <c r="R92" s="179">
        <v>438210</v>
      </c>
      <c r="S92" s="180">
        <v>3.39</v>
      </c>
      <c r="T92" s="179">
        <v>437069</v>
      </c>
      <c r="U92" s="180">
        <v>3.03</v>
      </c>
      <c r="V92" s="179">
        <v>699934</v>
      </c>
      <c r="W92" s="182">
        <v>5.09</v>
      </c>
      <c r="X92" s="183" t="s">
        <v>165</v>
      </c>
    </row>
    <row r="93" spans="1:24" s="184" customFormat="1" ht="11.25" customHeight="1">
      <c r="A93" s="257" t="s">
        <v>388</v>
      </c>
      <c r="B93" s="258"/>
      <c r="C93" s="178">
        <v>39531</v>
      </c>
      <c r="D93" s="179">
        <v>19216</v>
      </c>
      <c r="E93" s="180">
        <v>5.6</v>
      </c>
      <c r="F93" s="179">
        <v>39167</v>
      </c>
      <c r="G93" s="179">
        <v>19126</v>
      </c>
      <c r="H93" s="180">
        <v>3.52</v>
      </c>
      <c r="I93" s="179">
        <v>67729</v>
      </c>
      <c r="J93" s="180">
        <v>6.36</v>
      </c>
      <c r="K93" s="179">
        <v>67929</v>
      </c>
      <c r="L93" s="181">
        <v>6.08</v>
      </c>
      <c r="M93" s="259">
        <v>174390</v>
      </c>
      <c r="N93" s="260"/>
      <c r="O93" s="180">
        <v>5.09</v>
      </c>
      <c r="P93" s="179">
        <v>174520</v>
      </c>
      <c r="Q93" s="180">
        <v>5.44</v>
      </c>
      <c r="R93" s="179">
        <v>439487</v>
      </c>
      <c r="S93" s="180">
        <v>3.09</v>
      </c>
      <c r="T93" s="179">
        <v>439595</v>
      </c>
      <c r="U93" s="180">
        <v>3.22</v>
      </c>
      <c r="V93" s="179">
        <v>704138</v>
      </c>
      <c r="W93" s="182">
        <v>5.18</v>
      </c>
      <c r="X93" s="183" t="s">
        <v>167</v>
      </c>
    </row>
    <row r="94" spans="1:24" s="184" customFormat="1" ht="11.25" customHeight="1">
      <c r="A94" s="257" t="s">
        <v>410</v>
      </c>
      <c r="B94" s="258"/>
      <c r="C94" s="178">
        <v>40045</v>
      </c>
      <c r="D94" s="179">
        <v>19384</v>
      </c>
      <c r="E94" s="180">
        <v>5.92</v>
      </c>
      <c r="F94" s="179">
        <v>40545</v>
      </c>
      <c r="G94" s="179">
        <v>19426</v>
      </c>
      <c r="H94" s="180">
        <v>7.36</v>
      </c>
      <c r="I94" s="179">
        <v>68718</v>
      </c>
      <c r="J94" s="180">
        <v>6.25</v>
      </c>
      <c r="K94" s="179">
        <v>69291</v>
      </c>
      <c r="L94" s="181">
        <v>6.2</v>
      </c>
      <c r="M94" s="259">
        <v>175928</v>
      </c>
      <c r="N94" s="260"/>
      <c r="O94" s="180">
        <v>5.69</v>
      </c>
      <c r="P94" s="179">
        <v>177159</v>
      </c>
      <c r="Q94" s="180">
        <v>5.82</v>
      </c>
      <c r="R94" s="179">
        <v>440316</v>
      </c>
      <c r="S94" s="180">
        <v>3.07</v>
      </c>
      <c r="T94" s="179">
        <v>439048</v>
      </c>
      <c r="U94" s="180">
        <v>2.65</v>
      </c>
      <c r="V94" s="179">
        <v>705002</v>
      </c>
      <c r="W94" s="182">
        <v>4.85</v>
      </c>
      <c r="X94" s="183" t="s">
        <v>169</v>
      </c>
    </row>
    <row r="95" s="126" customFormat="1" ht="15.75"/>
    <row r="96" s="126" customFormat="1" ht="15.75"/>
    <row r="97" s="126" customFormat="1" ht="15.75"/>
    <row r="98" s="126" customFormat="1" ht="15.75"/>
    <row r="99" s="126" customFormat="1" ht="15.75"/>
    <row r="100" s="126" customFormat="1" ht="15.75"/>
    <row r="101" s="126" customFormat="1" ht="15.75"/>
    <row r="102" s="126" customFormat="1" ht="15.75"/>
    <row r="103" s="126" customFormat="1" ht="15.75"/>
    <row r="104" s="126" customFormat="1" ht="15.75"/>
    <row r="105" s="126" customFormat="1" ht="15.75"/>
    <row r="106" s="126" customFormat="1" ht="15.75"/>
    <row r="107" s="126" customFormat="1" ht="15.75"/>
    <row r="108" s="126" customFormat="1" ht="15.75"/>
    <row r="109" s="126" customFormat="1" ht="15.75"/>
    <row r="110" s="126" customFormat="1" ht="15.75"/>
    <row r="111" s="126" customFormat="1" ht="15.75"/>
    <row r="112" s="126" customFormat="1" ht="15.75"/>
    <row r="113" s="126" customFormat="1" ht="15.75"/>
    <row r="114" s="126" customFormat="1" ht="15.75"/>
    <row r="115" s="126" customFormat="1" ht="15.75"/>
    <row r="116" s="126" customFormat="1" ht="15.75"/>
    <row r="117" s="126" customFormat="1" ht="15.75"/>
    <row r="118" s="126" customFormat="1" ht="15.75"/>
    <row r="119" s="126" customFormat="1" ht="15.75"/>
    <row r="120" s="126" customFormat="1" ht="15.75"/>
    <row r="121" s="126" customFormat="1" ht="15.75"/>
    <row r="122" s="126" customFormat="1" ht="15.75"/>
    <row r="123" s="126" customFormat="1" ht="15.75"/>
    <row r="124" s="126" customFormat="1" ht="15.75"/>
    <row r="125" s="126" customFormat="1" ht="15.75"/>
    <row r="126" s="126" customFormat="1" ht="15.75"/>
    <row r="127" s="126" customFormat="1" ht="15.75"/>
    <row r="128" s="126" customFormat="1" ht="15.75"/>
    <row r="129" s="126" customFormat="1" ht="15.75"/>
    <row r="130" s="126" customFormat="1" ht="15.75"/>
    <row r="131" s="126" customFormat="1" ht="15.75"/>
    <row r="132" s="126" customFormat="1" ht="15.75"/>
    <row r="133" s="126" customFormat="1" ht="15.75"/>
    <row r="134" s="126" customFormat="1" ht="15.75"/>
    <row r="135" s="126" customFormat="1" ht="15.75"/>
    <row r="136" s="126" customFormat="1" ht="15.75"/>
  </sheetData>
  <sheetProtection/>
  <mergeCells count="203">
    <mergeCell ref="M22:N22"/>
    <mergeCell ref="A78:B78"/>
    <mergeCell ref="M78:N78"/>
    <mergeCell ref="A21:B21"/>
    <mergeCell ref="M17:N17"/>
    <mergeCell ref="A18:B18"/>
    <mergeCell ref="M18:N18"/>
    <mergeCell ref="A26:B26"/>
    <mergeCell ref="M26:N26"/>
    <mergeCell ref="A23:B23"/>
    <mergeCell ref="M23:N23"/>
    <mergeCell ref="A39:B39"/>
    <mergeCell ref="M39:N39"/>
    <mergeCell ref="A30:B30"/>
    <mergeCell ref="M30:N30"/>
    <mergeCell ref="A33:B33"/>
    <mergeCell ref="M33:N33"/>
    <mergeCell ref="A27:B27"/>
    <mergeCell ref="M27:N27"/>
    <mergeCell ref="A28:B28"/>
    <mergeCell ref="M28:N28"/>
    <mergeCell ref="A29:B29"/>
    <mergeCell ref="M43:N43"/>
    <mergeCell ref="A44:B44"/>
    <mergeCell ref="A15:B15"/>
    <mergeCell ref="M15:N15"/>
    <mergeCell ref="A16:B16"/>
    <mergeCell ref="M16:N16"/>
    <mergeCell ref="M21:N21"/>
    <mergeCell ref="A19:B19"/>
    <mergeCell ref="M19:N19"/>
    <mergeCell ref="A20:B20"/>
    <mergeCell ref="M20:N20"/>
    <mergeCell ref="R7:S7"/>
    <mergeCell ref="T7:U7"/>
    <mergeCell ref="M13:N13"/>
    <mergeCell ref="R8:S8"/>
    <mergeCell ref="T8:U8"/>
    <mergeCell ref="V7:W7"/>
    <mergeCell ref="C7:E7"/>
    <mergeCell ref="F7:H7"/>
    <mergeCell ref="I7:J7"/>
    <mergeCell ref="K7:L7"/>
    <mergeCell ref="M7:O7"/>
    <mergeCell ref="P7:Q7"/>
    <mergeCell ref="V8:W8"/>
    <mergeCell ref="P8:Q8"/>
    <mergeCell ref="M11:N11"/>
    <mergeCell ref="M12:N12"/>
    <mergeCell ref="A13:B13"/>
    <mergeCell ref="A17:B17"/>
    <mergeCell ref="A14:B14"/>
    <mergeCell ref="M14:N14"/>
    <mergeCell ref="M10:N10"/>
    <mergeCell ref="M8:O8"/>
    <mergeCell ref="A22:B22"/>
    <mergeCell ref="A1:L1"/>
    <mergeCell ref="A2:L2"/>
    <mergeCell ref="A6:B6"/>
    <mergeCell ref="C6:H6"/>
    <mergeCell ref="I6:L6"/>
    <mergeCell ref="A10:B10"/>
    <mergeCell ref="K8:L8"/>
    <mergeCell ref="C5:H5"/>
    <mergeCell ref="I5:L5"/>
    <mergeCell ref="M5:U5"/>
    <mergeCell ref="A9:B9"/>
    <mergeCell ref="M9:N9"/>
    <mergeCell ref="A8:B8"/>
    <mergeCell ref="C8:E8"/>
    <mergeCell ref="F8:H8"/>
    <mergeCell ref="I8:J8"/>
    <mergeCell ref="V5:W5"/>
    <mergeCell ref="R6:U6"/>
    <mergeCell ref="V6:W6"/>
    <mergeCell ref="V3:X3"/>
    <mergeCell ref="A4:B4"/>
    <mergeCell ref="C4:H4"/>
    <mergeCell ref="I4:L4"/>
    <mergeCell ref="M4:U4"/>
    <mergeCell ref="V4:W4"/>
    <mergeCell ref="M6:Q6"/>
    <mergeCell ref="M29:N29"/>
    <mergeCell ref="A34:B34"/>
    <mergeCell ref="M34:N34"/>
    <mergeCell ref="A35:B35"/>
    <mergeCell ref="M35:N35"/>
    <mergeCell ref="A31:B31"/>
    <mergeCell ref="M31:N31"/>
    <mergeCell ref="A32:B32"/>
    <mergeCell ref="M32:N32"/>
    <mergeCell ref="A40:B40"/>
    <mergeCell ref="M40:N40"/>
    <mergeCell ref="A36:B36"/>
    <mergeCell ref="M36:N36"/>
    <mergeCell ref="A37:B37"/>
    <mergeCell ref="M37:N37"/>
    <mergeCell ref="A38:B38"/>
    <mergeCell ref="M38:N38"/>
    <mergeCell ref="A41:B41"/>
    <mergeCell ref="A50:B50"/>
    <mergeCell ref="M50:N50"/>
    <mergeCell ref="A54:B54"/>
    <mergeCell ref="M54:N54"/>
    <mergeCell ref="A53:B53"/>
    <mergeCell ref="M53:N53"/>
    <mergeCell ref="A52:B52"/>
    <mergeCell ref="M52:N52"/>
    <mergeCell ref="M41:N41"/>
    <mergeCell ref="A42:B42"/>
    <mergeCell ref="M42:N42"/>
    <mergeCell ref="A49:B49"/>
    <mergeCell ref="M49:N49"/>
    <mergeCell ref="A51:B51"/>
    <mergeCell ref="M51:N51"/>
    <mergeCell ref="A48:B48"/>
    <mergeCell ref="M48:N48"/>
    <mergeCell ref="A46:B46"/>
    <mergeCell ref="M46:N46"/>
    <mergeCell ref="A47:B47"/>
    <mergeCell ref="M47:N47"/>
    <mergeCell ref="A45:B45"/>
    <mergeCell ref="M45:N45"/>
    <mergeCell ref="A43:B43"/>
    <mergeCell ref="A55:B55"/>
    <mergeCell ref="M55:N55"/>
    <mergeCell ref="M44:N44"/>
    <mergeCell ref="A61:B61"/>
    <mergeCell ref="M61:N61"/>
    <mergeCell ref="A59:B59"/>
    <mergeCell ref="M59:N59"/>
    <mergeCell ref="A58:B58"/>
    <mergeCell ref="M58:N58"/>
    <mergeCell ref="A63:B63"/>
    <mergeCell ref="M63:N63"/>
    <mergeCell ref="A62:B62"/>
    <mergeCell ref="M62:N62"/>
    <mergeCell ref="A56:B56"/>
    <mergeCell ref="M56:N56"/>
    <mergeCell ref="A60:B60"/>
    <mergeCell ref="M60:N60"/>
    <mergeCell ref="A57:B57"/>
    <mergeCell ref="M57:N57"/>
    <mergeCell ref="A81:B81"/>
    <mergeCell ref="M81:N81"/>
    <mergeCell ref="A76:B76"/>
    <mergeCell ref="M76:N76"/>
    <mergeCell ref="A66:B66"/>
    <mergeCell ref="M66:N66"/>
    <mergeCell ref="A71:B71"/>
    <mergeCell ref="M71:N71"/>
    <mergeCell ref="A67:B67"/>
    <mergeCell ref="M67:N67"/>
    <mergeCell ref="A79:B79"/>
    <mergeCell ref="M79:N79"/>
    <mergeCell ref="A75:B75"/>
    <mergeCell ref="M75:N75"/>
    <mergeCell ref="A64:B64"/>
    <mergeCell ref="M64:N64"/>
    <mergeCell ref="A73:B73"/>
    <mergeCell ref="M73:N73"/>
    <mergeCell ref="A72:B72"/>
    <mergeCell ref="M72:N72"/>
    <mergeCell ref="A74:B74"/>
    <mergeCell ref="M74:N74"/>
    <mergeCell ref="A65:B65"/>
    <mergeCell ref="M65:N65"/>
    <mergeCell ref="A69:B69"/>
    <mergeCell ref="M69:N69"/>
    <mergeCell ref="A68:B68"/>
    <mergeCell ref="M68:N68"/>
    <mergeCell ref="A70:B70"/>
    <mergeCell ref="M70:N70"/>
    <mergeCell ref="A90:B90"/>
    <mergeCell ref="M90:N90"/>
    <mergeCell ref="A88:B88"/>
    <mergeCell ref="M88:N88"/>
    <mergeCell ref="A77:B77"/>
    <mergeCell ref="M77:N77"/>
    <mergeCell ref="A80:B80"/>
    <mergeCell ref="M80:N80"/>
    <mergeCell ref="A82:B82"/>
    <mergeCell ref="M82:N82"/>
    <mergeCell ref="A83:B83"/>
    <mergeCell ref="M83:N83"/>
    <mergeCell ref="A87:B87"/>
    <mergeCell ref="M87:N87"/>
    <mergeCell ref="A85:B85"/>
    <mergeCell ref="M85:N85"/>
    <mergeCell ref="A86:B86"/>
    <mergeCell ref="M86:N86"/>
    <mergeCell ref="A84:B84"/>
    <mergeCell ref="M84:N84"/>
    <mergeCell ref="A89:B89"/>
    <mergeCell ref="M89:N89"/>
    <mergeCell ref="A94:B94"/>
    <mergeCell ref="M94:N94"/>
    <mergeCell ref="A93:B93"/>
    <mergeCell ref="M93:N93"/>
    <mergeCell ref="A91:B91"/>
    <mergeCell ref="M91:N91"/>
    <mergeCell ref="A92:B92"/>
    <mergeCell ref="M92:N9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5"/>
  <sheetViews>
    <sheetView zoomScalePageLayoutView="0" workbookViewId="0" topLeftCell="A1">
      <pane xSplit="2" ySplit="13" topLeftCell="C75" activePane="bottomRight" state="frozen"/>
      <selection pane="topLeft" activeCell="A50" sqref="A50:IV67"/>
      <selection pane="topRight" activeCell="A50" sqref="A50:IV67"/>
      <selection pane="bottomLeft" activeCell="A50" sqref="A50:IV67"/>
      <selection pane="bottomRight" activeCell="A90" sqref="A90:IV95"/>
    </sheetView>
  </sheetViews>
  <sheetFormatPr defaultColWidth="9.00390625" defaultRowHeight="15.75"/>
  <cols>
    <col min="1" max="1" width="2.625" style="95" customWidth="1"/>
    <col min="2" max="2" width="6.125" style="95" customWidth="1"/>
    <col min="3" max="3" width="7.625" style="95" customWidth="1"/>
    <col min="4" max="4" width="6.625" style="103" customWidth="1"/>
    <col min="5" max="5" width="7.625" style="95" customWidth="1"/>
    <col min="6" max="6" width="6.625" style="95" customWidth="1"/>
    <col min="7" max="7" width="7.625" style="95" customWidth="1"/>
    <col min="8" max="8" width="6.625" style="95" customWidth="1"/>
    <col min="9" max="9" width="7.625" style="95" customWidth="1"/>
    <col min="10" max="10" width="6.625" style="95" customWidth="1"/>
    <col min="11" max="11" width="7.625" style="95" customWidth="1"/>
    <col min="12" max="12" width="6.625" style="95" customWidth="1"/>
    <col min="13" max="13" width="7.625" style="104" customWidth="1"/>
    <col min="14" max="14" width="2.625" style="95" customWidth="1"/>
    <col min="15" max="15" width="4.625" style="95" customWidth="1"/>
    <col min="16" max="16" width="7.625" style="95" customWidth="1"/>
    <col min="17" max="17" width="6.625" style="95" customWidth="1"/>
    <col min="18" max="18" width="7.625" style="95" customWidth="1"/>
    <col min="19" max="19" width="6.625" style="95" customWidth="1"/>
    <col min="20" max="20" width="7.625" style="95" customWidth="1"/>
    <col min="21" max="21" width="6.625" style="103" customWidth="1"/>
    <col min="22" max="22" width="7.625" style="95" customWidth="1"/>
    <col min="23" max="23" width="6.625" style="95" customWidth="1"/>
    <col min="24" max="24" width="7.625" style="95" customWidth="1"/>
    <col min="25" max="25" width="6.875" style="95" customWidth="1"/>
    <col min="26" max="26" width="10.75390625" style="95" customWidth="1"/>
    <col min="27" max="16384" width="9.00390625" style="95" customWidth="1"/>
  </cols>
  <sheetData>
    <row r="1" spans="2:26" s="80" customFormat="1" ht="19.5" customHeight="1">
      <c r="B1" s="81"/>
      <c r="C1" s="81"/>
      <c r="D1" s="82"/>
      <c r="E1" s="290" t="s">
        <v>184</v>
      </c>
      <c r="F1" s="290"/>
      <c r="G1" s="290"/>
      <c r="H1" s="290"/>
      <c r="I1" s="290"/>
      <c r="J1" s="290"/>
      <c r="K1" s="290"/>
      <c r="L1" s="290"/>
      <c r="M1" s="290"/>
      <c r="N1" s="351" t="s">
        <v>185</v>
      </c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</row>
    <row r="2" spans="2:26" s="80" customFormat="1" ht="15" customHeight="1">
      <c r="B2" s="83"/>
      <c r="C2" s="83"/>
      <c r="D2" s="84"/>
      <c r="E2" s="83"/>
      <c r="F2" s="83"/>
      <c r="G2" s="83"/>
      <c r="H2" s="83"/>
      <c r="I2" s="83"/>
      <c r="J2" s="83"/>
      <c r="K2" s="83"/>
      <c r="L2" s="83"/>
      <c r="M2" s="159" t="s">
        <v>186</v>
      </c>
      <c r="N2" s="85" t="s">
        <v>187</v>
      </c>
      <c r="O2" s="86"/>
      <c r="P2" s="86"/>
      <c r="Q2" s="86"/>
      <c r="R2" s="86"/>
      <c r="S2" s="86"/>
      <c r="T2" s="86"/>
      <c r="U2" s="87"/>
      <c r="V2" s="86"/>
      <c r="W2" s="86"/>
      <c r="X2" s="86"/>
      <c r="Y2" s="86"/>
      <c r="Z2" s="86"/>
    </row>
    <row r="3" spans="2:26" s="80" customFormat="1" ht="27" customHeight="1">
      <c r="B3" s="88"/>
      <c r="C3" s="86"/>
      <c r="D3" s="87"/>
      <c r="E3" s="86"/>
      <c r="F3" s="86"/>
      <c r="G3" s="86"/>
      <c r="H3" s="86"/>
      <c r="I3" s="86"/>
      <c r="J3" s="86"/>
      <c r="K3" s="86"/>
      <c r="L3" s="86"/>
      <c r="M3" s="89"/>
      <c r="N3" s="86"/>
      <c r="O3" s="86"/>
      <c r="P3" s="86"/>
      <c r="Q3" s="86"/>
      <c r="R3" s="86"/>
      <c r="S3" s="86"/>
      <c r="T3" s="86"/>
      <c r="U3" s="87"/>
      <c r="V3" s="86"/>
      <c r="W3" s="90"/>
      <c r="X3" s="352" t="s">
        <v>401</v>
      </c>
      <c r="Y3" s="352"/>
      <c r="Z3" s="352"/>
    </row>
    <row r="4" spans="1:26" s="91" customFormat="1" ht="11.25" customHeight="1">
      <c r="A4" s="353" t="s">
        <v>114</v>
      </c>
      <c r="B4" s="354"/>
      <c r="C4" s="301" t="s">
        <v>402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38" t="s">
        <v>188</v>
      </c>
      <c r="O4" s="338"/>
      <c r="P4" s="338"/>
      <c r="Q4" s="338"/>
      <c r="R4" s="338"/>
      <c r="S4" s="339"/>
      <c r="T4" s="340" t="s">
        <v>189</v>
      </c>
      <c r="U4" s="341"/>
      <c r="V4" s="341"/>
      <c r="W4" s="344" t="s">
        <v>190</v>
      </c>
      <c r="X4" s="345"/>
      <c r="Y4" s="346"/>
      <c r="Z4" s="348" t="s">
        <v>191</v>
      </c>
    </row>
    <row r="5" spans="1:26" s="91" customFormat="1" ht="11.25" customHeight="1">
      <c r="A5" s="316"/>
      <c r="B5" s="317"/>
      <c r="C5" s="355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272"/>
      <c r="O5" s="272"/>
      <c r="P5" s="272"/>
      <c r="Q5" s="272"/>
      <c r="R5" s="272"/>
      <c r="S5" s="292"/>
      <c r="T5" s="342"/>
      <c r="U5" s="343"/>
      <c r="V5" s="343"/>
      <c r="W5" s="284" t="s">
        <v>192</v>
      </c>
      <c r="X5" s="284"/>
      <c r="Y5" s="319"/>
      <c r="Z5" s="349"/>
    </row>
    <row r="6" spans="1:26" s="91" customFormat="1" ht="15" customHeight="1">
      <c r="A6" s="274"/>
      <c r="B6" s="275"/>
      <c r="C6" s="316" t="s">
        <v>193</v>
      </c>
      <c r="D6" s="320"/>
      <c r="E6" s="336" t="s">
        <v>403</v>
      </c>
      <c r="F6" s="337"/>
      <c r="G6" s="337"/>
      <c r="H6" s="337"/>
      <c r="I6" s="337"/>
      <c r="J6" s="337"/>
      <c r="K6" s="328" t="s">
        <v>194</v>
      </c>
      <c r="L6" s="333"/>
      <c r="M6" s="92" t="s">
        <v>195</v>
      </c>
      <c r="N6" s="321" t="s">
        <v>404</v>
      </c>
      <c r="O6" s="322"/>
      <c r="P6" s="325" t="s">
        <v>405</v>
      </c>
      <c r="Q6" s="347"/>
      <c r="R6" s="328" t="s">
        <v>196</v>
      </c>
      <c r="S6" s="333"/>
      <c r="T6" s="328" t="s">
        <v>193</v>
      </c>
      <c r="U6" s="328"/>
      <c r="V6" s="328" t="s">
        <v>406</v>
      </c>
      <c r="W6" s="328"/>
      <c r="X6" s="325" t="s">
        <v>407</v>
      </c>
      <c r="Y6" s="275"/>
      <c r="Z6" s="155"/>
    </row>
    <row r="7" spans="1:26" s="91" customFormat="1" ht="15" customHeight="1">
      <c r="A7" s="151"/>
      <c r="B7" s="141"/>
      <c r="C7" s="316"/>
      <c r="D7" s="320"/>
      <c r="E7" s="304" t="s">
        <v>197</v>
      </c>
      <c r="F7" s="306"/>
      <c r="G7" s="326" t="s">
        <v>408</v>
      </c>
      <c r="H7" s="327"/>
      <c r="I7" s="305" t="s">
        <v>198</v>
      </c>
      <c r="J7" s="306"/>
      <c r="K7" s="325"/>
      <c r="L7" s="275"/>
      <c r="M7" s="92" t="s">
        <v>199</v>
      </c>
      <c r="N7" s="321" t="s">
        <v>200</v>
      </c>
      <c r="O7" s="322"/>
      <c r="P7" s="325" t="s">
        <v>201</v>
      </c>
      <c r="Q7" s="275"/>
      <c r="R7" s="328"/>
      <c r="S7" s="333"/>
      <c r="T7" s="328"/>
      <c r="U7" s="328"/>
      <c r="V7" s="328"/>
      <c r="W7" s="328"/>
      <c r="X7" s="325"/>
      <c r="Y7" s="275"/>
      <c r="Z7" s="155"/>
    </row>
    <row r="8" spans="1:26" s="91" customFormat="1" ht="11.25" customHeight="1">
      <c r="A8" s="316" t="s">
        <v>126</v>
      </c>
      <c r="B8" s="317"/>
      <c r="C8" s="323" t="s">
        <v>202</v>
      </c>
      <c r="D8" s="324"/>
      <c r="E8" s="318" t="s">
        <v>203</v>
      </c>
      <c r="F8" s="318"/>
      <c r="G8" s="318" t="s">
        <v>204</v>
      </c>
      <c r="H8" s="318"/>
      <c r="I8" s="318" t="s">
        <v>205</v>
      </c>
      <c r="J8" s="318"/>
      <c r="K8" s="318" t="s">
        <v>206</v>
      </c>
      <c r="L8" s="318"/>
      <c r="M8" s="93" t="s">
        <v>207</v>
      </c>
      <c r="N8" s="329" t="s">
        <v>208</v>
      </c>
      <c r="O8" s="330"/>
      <c r="P8" s="268" t="s">
        <v>209</v>
      </c>
      <c r="Q8" s="269"/>
      <c r="R8" s="318" t="s">
        <v>210</v>
      </c>
      <c r="S8" s="318"/>
      <c r="T8" s="318" t="s">
        <v>202</v>
      </c>
      <c r="U8" s="318"/>
      <c r="V8" s="318" t="s">
        <v>211</v>
      </c>
      <c r="W8" s="318"/>
      <c r="X8" s="318" t="s">
        <v>212</v>
      </c>
      <c r="Y8" s="318"/>
      <c r="Z8" s="155" t="s">
        <v>213</v>
      </c>
    </row>
    <row r="9" spans="1:26" ht="11.25" customHeight="1">
      <c r="A9" s="144"/>
      <c r="B9" s="152"/>
      <c r="C9" s="331"/>
      <c r="D9" s="332"/>
      <c r="E9" s="318"/>
      <c r="F9" s="318"/>
      <c r="G9" s="293" t="s">
        <v>214</v>
      </c>
      <c r="H9" s="293"/>
      <c r="I9" s="293" t="s">
        <v>214</v>
      </c>
      <c r="J9" s="293"/>
      <c r="K9" s="293" t="s">
        <v>214</v>
      </c>
      <c r="L9" s="293"/>
      <c r="M9" s="94" t="s">
        <v>215</v>
      </c>
      <c r="N9" s="284" t="s">
        <v>214</v>
      </c>
      <c r="O9" s="319"/>
      <c r="P9" s="271" t="s">
        <v>216</v>
      </c>
      <c r="Q9" s="292"/>
      <c r="R9" s="293" t="s">
        <v>214</v>
      </c>
      <c r="S9" s="293"/>
      <c r="T9" s="318"/>
      <c r="U9" s="318"/>
      <c r="V9" s="318"/>
      <c r="W9" s="318"/>
      <c r="X9" s="293" t="s">
        <v>217</v>
      </c>
      <c r="Y9" s="293"/>
      <c r="Z9" s="155"/>
    </row>
    <row r="10" spans="1:26" ht="11.25" customHeight="1">
      <c r="A10" s="316"/>
      <c r="B10" s="317"/>
      <c r="C10" s="141" t="s">
        <v>218</v>
      </c>
      <c r="D10" s="96" t="s">
        <v>130</v>
      </c>
      <c r="E10" s="135" t="s">
        <v>218</v>
      </c>
      <c r="F10" s="135" t="s">
        <v>130</v>
      </c>
      <c r="G10" s="135" t="s">
        <v>218</v>
      </c>
      <c r="H10" s="135" t="s">
        <v>130</v>
      </c>
      <c r="I10" s="135" t="s">
        <v>218</v>
      </c>
      <c r="J10" s="135" t="s">
        <v>130</v>
      </c>
      <c r="K10" s="135" t="s">
        <v>218</v>
      </c>
      <c r="L10" s="135" t="s">
        <v>130</v>
      </c>
      <c r="M10" s="97" t="s">
        <v>218</v>
      </c>
      <c r="N10" s="303" t="s">
        <v>130</v>
      </c>
      <c r="O10" s="304"/>
      <c r="P10" s="135" t="s">
        <v>218</v>
      </c>
      <c r="Q10" s="135" t="s">
        <v>130</v>
      </c>
      <c r="R10" s="135" t="s">
        <v>218</v>
      </c>
      <c r="S10" s="135" t="s">
        <v>130</v>
      </c>
      <c r="T10" s="135" t="s">
        <v>218</v>
      </c>
      <c r="U10" s="158" t="s">
        <v>130</v>
      </c>
      <c r="V10" s="135" t="s">
        <v>218</v>
      </c>
      <c r="W10" s="135" t="s">
        <v>130</v>
      </c>
      <c r="X10" s="135" t="s">
        <v>218</v>
      </c>
      <c r="Y10" s="135" t="s">
        <v>130</v>
      </c>
      <c r="Z10" s="155"/>
    </row>
    <row r="11" spans="1:26" ht="11.25" customHeight="1">
      <c r="A11" s="144"/>
      <c r="B11" s="152"/>
      <c r="C11" s="143" t="s">
        <v>131</v>
      </c>
      <c r="D11" s="98" t="s">
        <v>133</v>
      </c>
      <c r="E11" s="143" t="s">
        <v>131</v>
      </c>
      <c r="F11" s="145" t="s">
        <v>133</v>
      </c>
      <c r="G11" s="143" t="s">
        <v>131</v>
      </c>
      <c r="H11" s="145" t="s">
        <v>133</v>
      </c>
      <c r="I11" s="143" t="s">
        <v>131</v>
      </c>
      <c r="J11" s="145" t="s">
        <v>133</v>
      </c>
      <c r="K11" s="143" t="s">
        <v>131</v>
      </c>
      <c r="L11" s="145" t="s">
        <v>133</v>
      </c>
      <c r="M11" s="99" t="s">
        <v>131</v>
      </c>
      <c r="N11" s="289" t="s">
        <v>133</v>
      </c>
      <c r="O11" s="269"/>
      <c r="P11" s="143" t="s">
        <v>131</v>
      </c>
      <c r="Q11" s="145" t="s">
        <v>133</v>
      </c>
      <c r="R11" s="143" t="s">
        <v>131</v>
      </c>
      <c r="S11" s="145" t="s">
        <v>133</v>
      </c>
      <c r="T11" s="143" t="s">
        <v>131</v>
      </c>
      <c r="U11" s="98" t="s">
        <v>133</v>
      </c>
      <c r="V11" s="143" t="s">
        <v>131</v>
      </c>
      <c r="W11" s="145" t="s">
        <v>133</v>
      </c>
      <c r="X11" s="143" t="s">
        <v>131</v>
      </c>
      <c r="Y11" s="145" t="s">
        <v>133</v>
      </c>
      <c r="Z11" s="155"/>
    </row>
    <row r="12" spans="1:26" ht="11.25" customHeight="1">
      <c r="A12" s="144"/>
      <c r="B12" s="141"/>
      <c r="C12" s="143" t="s">
        <v>219</v>
      </c>
      <c r="D12" s="98" t="s">
        <v>135</v>
      </c>
      <c r="E12" s="143" t="s">
        <v>219</v>
      </c>
      <c r="F12" s="145" t="s">
        <v>135</v>
      </c>
      <c r="G12" s="143" t="s">
        <v>219</v>
      </c>
      <c r="H12" s="145" t="s">
        <v>135</v>
      </c>
      <c r="I12" s="143" t="s">
        <v>219</v>
      </c>
      <c r="J12" s="145" t="s">
        <v>135</v>
      </c>
      <c r="K12" s="143" t="s">
        <v>219</v>
      </c>
      <c r="L12" s="145" t="s">
        <v>135</v>
      </c>
      <c r="M12" s="99" t="s">
        <v>219</v>
      </c>
      <c r="N12" s="289" t="s">
        <v>135</v>
      </c>
      <c r="O12" s="269"/>
      <c r="P12" s="143" t="s">
        <v>219</v>
      </c>
      <c r="Q12" s="145" t="s">
        <v>135</v>
      </c>
      <c r="R12" s="143" t="s">
        <v>219</v>
      </c>
      <c r="S12" s="145" t="s">
        <v>135</v>
      </c>
      <c r="T12" s="143" t="s">
        <v>219</v>
      </c>
      <c r="U12" s="98" t="s">
        <v>135</v>
      </c>
      <c r="V12" s="143" t="s">
        <v>219</v>
      </c>
      <c r="W12" s="145" t="s">
        <v>135</v>
      </c>
      <c r="X12" s="143" t="s">
        <v>219</v>
      </c>
      <c r="Y12" s="145" t="s">
        <v>135</v>
      </c>
      <c r="Z12" s="155"/>
    </row>
    <row r="13" spans="1:26" ht="11.25" customHeight="1">
      <c r="A13" s="100"/>
      <c r="B13" s="157"/>
      <c r="C13" s="133" t="s">
        <v>220</v>
      </c>
      <c r="D13" s="101" t="s">
        <v>137</v>
      </c>
      <c r="E13" s="134" t="s">
        <v>221</v>
      </c>
      <c r="F13" s="133" t="s">
        <v>137</v>
      </c>
      <c r="G13" s="134" t="s">
        <v>221</v>
      </c>
      <c r="H13" s="133" t="s">
        <v>137</v>
      </c>
      <c r="I13" s="134" t="s">
        <v>221</v>
      </c>
      <c r="J13" s="133" t="s">
        <v>137</v>
      </c>
      <c r="K13" s="134" t="s">
        <v>221</v>
      </c>
      <c r="L13" s="133" t="s">
        <v>137</v>
      </c>
      <c r="M13" s="102" t="s">
        <v>221</v>
      </c>
      <c r="N13" s="272" t="s">
        <v>137</v>
      </c>
      <c r="O13" s="292"/>
      <c r="P13" s="134" t="s">
        <v>221</v>
      </c>
      <c r="Q13" s="133" t="s">
        <v>137</v>
      </c>
      <c r="R13" s="134" t="s">
        <v>221</v>
      </c>
      <c r="S13" s="133" t="s">
        <v>137</v>
      </c>
      <c r="T13" s="134" t="s">
        <v>221</v>
      </c>
      <c r="U13" s="101" t="s">
        <v>137</v>
      </c>
      <c r="V13" s="134" t="s">
        <v>221</v>
      </c>
      <c r="W13" s="133" t="s">
        <v>137</v>
      </c>
      <c r="X13" s="134" t="s">
        <v>221</v>
      </c>
      <c r="Y13" s="133" t="s">
        <v>137</v>
      </c>
      <c r="Z13" s="155"/>
    </row>
    <row r="14" spans="1:26" s="73" customFormat="1" ht="11.25" customHeight="1">
      <c r="A14" s="334" t="s">
        <v>138</v>
      </c>
      <c r="B14" s="335"/>
      <c r="C14" s="67">
        <v>246116</v>
      </c>
      <c r="D14" s="69">
        <v>6.32</v>
      </c>
      <c r="E14" s="67">
        <v>71408</v>
      </c>
      <c r="F14" s="69">
        <v>6.61</v>
      </c>
      <c r="G14" s="67">
        <v>107508</v>
      </c>
      <c r="H14" s="69">
        <v>4.87</v>
      </c>
      <c r="I14" s="67">
        <v>14370</v>
      </c>
      <c r="J14" s="69">
        <v>15.45</v>
      </c>
      <c r="K14" s="67">
        <v>36604</v>
      </c>
      <c r="L14" s="69">
        <v>10.05</v>
      </c>
      <c r="M14" s="74">
        <v>1965</v>
      </c>
      <c r="N14" s="312">
        <v>10.76</v>
      </c>
      <c r="O14" s="313"/>
      <c r="P14" s="67">
        <v>4941</v>
      </c>
      <c r="Q14" s="69">
        <v>-5.92</v>
      </c>
      <c r="R14" s="67">
        <v>9319</v>
      </c>
      <c r="S14" s="69">
        <v>0.73</v>
      </c>
      <c r="T14" s="67">
        <v>193602</v>
      </c>
      <c r="U14" s="69">
        <v>7.77</v>
      </c>
      <c r="V14" s="67">
        <v>171583</v>
      </c>
      <c r="W14" s="69">
        <v>8.13</v>
      </c>
      <c r="X14" s="67">
        <v>22019</v>
      </c>
      <c r="Y14" s="75">
        <v>5.04</v>
      </c>
      <c r="Z14" s="76" t="s">
        <v>139</v>
      </c>
    </row>
    <row r="15" spans="1:26" s="73" customFormat="1" ht="11.25" customHeight="1">
      <c r="A15" s="314" t="s">
        <v>140</v>
      </c>
      <c r="B15" s="315"/>
      <c r="C15" s="67">
        <v>258115</v>
      </c>
      <c r="D15" s="69">
        <v>4.88</v>
      </c>
      <c r="E15" s="67">
        <v>74639</v>
      </c>
      <c r="F15" s="69">
        <v>4.53</v>
      </c>
      <c r="G15" s="67">
        <v>110075</v>
      </c>
      <c r="H15" s="69">
        <v>2.39</v>
      </c>
      <c r="I15" s="67">
        <v>16937</v>
      </c>
      <c r="J15" s="69">
        <v>17.86</v>
      </c>
      <c r="K15" s="67">
        <v>40023</v>
      </c>
      <c r="L15" s="69">
        <v>9.34</v>
      </c>
      <c r="M15" s="74">
        <v>2247</v>
      </c>
      <c r="N15" s="312">
        <v>14.33</v>
      </c>
      <c r="O15" s="313"/>
      <c r="P15" s="67">
        <v>5174</v>
      </c>
      <c r="Q15" s="69">
        <v>4.71</v>
      </c>
      <c r="R15" s="67">
        <v>9020</v>
      </c>
      <c r="S15" s="69">
        <v>-3.21</v>
      </c>
      <c r="T15" s="67">
        <v>201539</v>
      </c>
      <c r="U15" s="69">
        <v>4.1</v>
      </c>
      <c r="V15" s="67">
        <v>175989</v>
      </c>
      <c r="W15" s="69">
        <v>2.57</v>
      </c>
      <c r="X15" s="67">
        <v>25550</v>
      </c>
      <c r="Y15" s="71">
        <v>16.04</v>
      </c>
      <c r="Z15" s="77" t="s">
        <v>141</v>
      </c>
    </row>
    <row r="16" spans="1:26" s="73" customFormat="1" ht="11.25" customHeight="1">
      <c r="A16" s="314" t="s">
        <v>142</v>
      </c>
      <c r="B16" s="315"/>
      <c r="C16" s="67">
        <v>260525</v>
      </c>
      <c r="D16" s="69">
        <v>0.93</v>
      </c>
      <c r="E16" s="67">
        <v>74574</v>
      </c>
      <c r="F16" s="69">
        <v>-0.09</v>
      </c>
      <c r="G16" s="67">
        <v>109503</v>
      </c>
      <c r="H16" s="69">
        <v>-0.52</v>
      </c>
      <c r="I16" s="67">
        <v>19395</v>
      </c>
      <c r="J16" s="69">
        <v>14.51</v>
      </c>
      <c r="K16" s="67">
        <v>40397</v>
      </c>
      <c r="L16" s="69">
        <v>0.93</v>
      </c>
      <c r="M16" s="74">
        <v>3079</v>
      </c>
      <c r="N16" s="312">
        <v>37.04</v>
      </c>
      <c r="O16" s="313"/>
      <c r="P16" s="67">
        <v>4258</v>
      </c>
      <c r="Q16" s="69">
        <v>-17.72</v>
      </c>
      <c r="R16" s="67">
        <v>9320</v>
      </c>
      <c r="S16" s="69">
        <v>3.33</v>
      </c>
      <c r="T16" s="67">
        <v>206269</v>
      </c>
      <c r="U16" s="69">
        <v>2.35</v>
      </c>
      <c r="V16" s="67">
        <v>180217</v>
      </c>
      <c r="W16" s="69">
        <v>2.4</v>
      </c>
      <c r="X16" s="67">
        <v>26052</v>
      </c>
      <c r="Y16" s="71">
        <v>1.97</v>
      </c>
      <c r="Z16" s="77" t="s">
        <v>143</v>
      </c>
    </row>
    <row r="17" spans="1:26" s="73" customFormat="1" ht="11.25" customHeight="1">
      <c r="A17" s="314" t="s">
        <v>144</v>
      </c>
      <c r="B17" s="315"/>
      <c r="C17" s="67">
        <v>278702</v>
      </c>
      <c r="D17" s="69">
        <v>6.98</v>
      </c>
      <c r="E17" s="67">
        <v>73202</v>
      </c>
      <c r="F17" s="69">
        <v>-1.84</v>
      </c>
      <c r="G17" s="67">
        <v>124251</v>
      </c>
      <c r="H17" s="69">
        <v>13.47</v>
      </c>
      <c r="I17" s="67">
        <v>23206</v>
      </c>
      <c r="J17" s="69">
        <v>19.65</v>
      </c>
      <c r="K17" s="67">
        <v>42321</v>
      </c>
      <c r="L17" s="69">
        <v>4.76</v>
      </c>
      <c r="M17" s="74">
        <v>1968</v>
      </c>
      <c r="N17" s="312">
        <v>-36.09</v>
      </c>
      <c r="O17" s="313"/>
      <c r="P17" s="67">
        <v>4272</v>
      </c>
      <c r="Q17" s="69">
        <v>0.34</v>
      </c>
      <c r="R17" s="67">
        <v>9482</v>
      </c>
      <c r="S17" s="69">
        <v>1.74</v>
      </c>
      <c r="T17" s="67">
        <v>213315</v>
      </c>
      <c r="U17" s="69">
        <v>3.42</v>
      </c>
      <c r="V17" s="67">
        <v>184701</v>
      </c>
      <c r="W17" s="69">
        <v>2.49</v>
      </c>
      <c r="X17" s="67">
        <v>28614</v>
      </c>
      <c r="Y17" s="71">
        <v>9.84</v>
      </c>
      <c r="Z17" s="77" t="s">
        <v>145</v>
      </c>
    </row>
    <row r="18" spans="1:26" s="73" customFormat="1" ht="11.25" customHeight="1">
      <c r="A18" s="314" t="s">
        <v>146</v>
      </c>
      <c r="B18" s="315"/>
      <c r="C18" s="67">
        <v>294486</v>
      </c>
      <c r="D18" s="69">
        <v>5.66</v>
      </c>
      <c r="E18" s="67">
        <v>95990</v>
      </c>
      <c r="F18" s="69">
        <v>31.13</v>
      </c>
      <c r="G18" s="67">
        <v>116112</v>
      </c>
      <c r="H18" s="69">
        <v>-6.55</v>
      </c>
      <c r="I18" s="67">
        <v>23411</v>
      </c>
      <c r="J18" s="69">
        <v>0.88</v>
      </c>
      <c r="K18" s="67">
        <v>44215</v>
      </c>
      <c r="L18" s="69">
        <v>4.48</v>
      </c>
      <c r="M18" s="74">
        <v>1973</v>
      </c>
      <c r="N18" s="312">
        <v>0.29</v>
      </c>
      <c r="O18" s="313"/>
      <c r="P18" s="67">
        <v>2728</v>
      </c>
      <c r="Q18" s="69">
        <v>-36.14</v>
      </c>
      <c r="R18" s="67">
        <v>10056</v>
      </c>
      <c r="S18" s="69">
        <v>6.05</v>
      </c>
      <c r="T18" s="67">
        <v>214823</v>
      </c>
      <c r="U18" s="69">
        <v>0.71</v>
      </c>
      <c r="V18" s="67">
        <v>185992</v>
      </c>
      <c r="W18" s="69">
        <v>0.7</v>
      </c>
      <c r="X18" s="67">
        <v>28831</v>
      </c>
      <c r="Y18" s="71">
        <v>0.76</v>
      </c>
      <c r="Z18" s="77" t="s">
        <v>147</v>
      </c>
    </row>
    <row r="19" spans="1:26" s="73" customFormat="1" ht="11.25" customHeight="1">
      <c r="A19" s="314" t="s">
        <v>148</v>
      </c>
      <c r="B19" s="315"/>
      <c r="C19" s="67">
        <v>310063</v>
      </c>
      <c r="D19" s="69">
        <v>5.29</v>
      </c>
      <c r="E19" s="67">
        <v>104613</v>
      </c>
      <c r="F19" s="69">
        <v>8.98</v>
      </c>
      <c r="G19" s="67">
        <v>118552</v>
      </c>
      <c r="H19" s="69">
        <v>2.1</v>
      </c>
      <c r="I19" s="67">
        <v>25752</v>
      </c>
      <c r="J19" s="69">
        <v>10</v>
      </c>
      <c r="K19" s="67">
        <v>44985</v>
      </c>
      <c r="L19" s="69">
        <v>1.74</v>
      </c>
      <c r="M19" s="74">
        <v>2229</v>
      </c>
      <c r="N19" s="312">
        <v>12.96</v>
      </c>
      <c r="O19" s="313"/>
      <c r="P19" s="67">
        <v>3455</v>
      </c>
      <c r="Q19" s="69">
        <v>26.64</v>
      </c>
      <c r="R19" s="67">
        <v>10478</v>
      </c>
      <c r="S19" s="69">
        <v>4.19</v>
      </c>
      <c r="T19" s="67">
        <v>228037</v>
      </c>
      <c r="U19" s="69">
        <v>6.15</v>
      </c>
      <c r="V19" s="67">
        <v>198525</v>
      </c>
      <c r="W19" s="69">
        <v>6.74</v>
      </c>
      <c r="X19" s="67">
        <v>29512</v>
      </c>
      <c r="Y19" s="71">
        <v>2.36</v>
      </c>
      <c r="Z19" s="77" t="s">
        <v>149</v>
      </c>
    </row>
    <row r="20" spans="1:26" s="73" customFormat="1" ht="11.25" customHeight="1">
      <c r="A20" s="314" t="s">
        <v>150</v>
      </c>
      <c r="B20" s="315"/>
      <c r="C20" s="67">
        <v>323022</v>
      </c>
      <c r="D20" s="69">
        <v>4.18</v>
      </c>
      <c r="E20" s="67">
        <v>107229</v>
      </c>
      <c r="F20" s="69">
        <v>2.5</v>
      </c>
      <c r="G20" s="67">
        <v>127224</v>
      </c>
      <c r="H20" s="69">
        <v>7.32</v>
      </c>
      <c r="I20" s="67">
        <v>26784</v>
      </c>
      <c r="J20" s="69">
        <v>4.01</v>
      </c>
      <c r="K20" s="67">
        <v>46568</v>
      </c>
      <c r="L20" s="69">
        <v>3.52</v>
      </c>
      <c r="M20" s="74">
        <v>2131</v>
      </c>
      <c r="N20" s="312">
        <v>-4.43</v>
      </c>
      <c r="O20" s="313"/>
      <c r="P20" s="67">
        <v>3510</v>
      </c>
      <c r="Q20" s="69">
        <v>1.61</v>
      </c>
      <c r="R20" s="67">
        <v>9576</v>
      </c>
      <c r="S20" s="69">
        <v>-8.61</v>
      </c>
      <c r="T20" s="67">
        <v>241729</v>
      </c>
      <c r="U20" s="69">
        <v>6</v>
      </c>
      <c r="V20" s="67">
        <v>209608</v>
      </c>
      <c r="W20" s="69">
        <v>5.58</v>
      </c>
      <c r="X20" s="67">
        <v>32122</v>
      </c>
      <c r="Y20" s="71">
        <v>8.84</v>
      </c>
      <c r="Z20" s="77" t="s">
        <v>151</v>
      </c>
    </row>
    <row r="21" spans="1:26" s="73" customFormat="1" ht="11.25" customHeight="1">
      <c r="A21" s="314" t="s">
        <v>152</v>
      </c>
      <c r="B21" s="315"/>
      <c r="C21" s="67">
        <v>333004</v>
      </c>
      <c r="D21" s="69">
        <v>3.09</v>
      </c>
      <c r="E21" s="67">
        <v>112152</v>
      </c>
      <c r="F21" s="69">
        <v>4.59</v>
      </c>
      <c r="G21" s="67">
        <v>129301</v>
      </c>
      <c r="H21" s="69">
        <v>1.63</v>
      </c>
      <c r="I21" s="67">
        <v>28753</v>
      </c>
      <c r="J21" s="69">
        <v>7.35</v>
      </c>
      <c r="K21" s="67">
        <v>49241</v>
      </c>
      <c r="L21" s="69">
        <v>5.74</v>
      </c>
      <c r="M21" s="74">
        <v>1992</v>
      </c>
      <c r="N21" s="312">
        <v>-6.48</v>
      </c>
      <c r="O21" s="313"/>
      <c r="P21" s="67">
        <v>2273</v>
      </c>
      <c r="Q21" s="69">
        <v>-35.26</v>
      </c>
      <c r="R21" s="67">
        <v>9292</v>
      </c>
      <c r="S21" s="69">
        <v>-2.96</v>
      </c>
      <c r="T21" s="67">
        <v>255488</v>
      </c>
      <c r="U21" s="69">
        <v>5.69</v>
      </c>
      <c r="V21" s="67">
        <v>216503</v>
      </c>
      <c r="W21" s="69">
        <v>3.29</v>
      </c>
      <c r="X21" s="67">
        <v>38986</v>
      </c>
      <c r="Y21" s="71">
        <v>21.37</v>
      </c>
      <c r="Z21" s="77" t="s">
        <v>153</v>
      </c>
    </row>
    <row r="22" spans="1:26" s="73" customFormat="1" ht="11.25" customHeight="1">
      <c r="A22" s="314" t="s">
        <v>154</v>
      </c>
      <c r="B22" s="315"/>
      <c r="C22" s="67">
        <v>350624</v>
      </c>
      <c r="D22" s="69">
        <v>5.29</v>
      </c>
      <c r="E22" s="67">
        <v>121411</v>
      </c>
      <c r="F22" s="69">
        <v>8.26</v>
      </c>
      <c r="G22" s="67">
        <v>130542</v>
      </c>
      <c r="H22" s="69">
        <v>0.96</v>
      </c>
      <c r="I22" s="67">
        <v>34751</v>
      </c>
      <c r="J22" s="69">
        <v>20.86</v>
      </c>
      <c r="K22" s="67">
        <v>51393</v>
      </c>
      <c r="L22" s="69">
        <v>4.37</v>
      </c>
      <c r="M22" s="74">
        <v>1900</v>
      </c>
      <c r="N22" s="312">
        <v>-4.65</v>
      </c>
      <c r="O22" s="313"/>
      <c r="P22" s="67">
        <v>1896</v>
      </c>
      <c r="Q22" s="69">
        <v>-16.59</v>
      </c>
      <c r="R22" s="67">
        <v>8732</v>
      </c>
      <c r="S22" s="69">
        <v>-6.03</v>
      </c>
      <c r="T22" s="67">
        <v>267206</v>
      </c>
      <c r="U22" s="69">
        <v>4.59</v>
      </c>
      <c r="V22" s="67">
        <v>224044</v>
      </c>
      <c r="W22" s="69">
        <v>3.48</v>
      </c>
      <c r="X22" s="67">
        <v>43162</v>
      </c>
      <c r="Y22" s="71">
        <v>10.71</v>
      </c>
      <c r="Z22" s="77" t="s">
        <v>155</v>
      </c>
    </row>
    <row r="23" spans="1:26" s="73" customFormat="1" ht="11.25" customHeight="1">
      <c r="A23" s="314" t="s">
        <v>156</v>
      </c>
      <c r="B23" s="315"/>
      <c r="C23" s="67">
        <v>371339</v>
      </c>
      <c r="D23" s="69">
        <v>5.91</v>
      </c>
      <c r="E23" s="67">
        <v>128492</v>
      </c>
      <c r="F23" s="69">
        <v>5.83</v>
      </c>
      <c r="G23" s="67">
        <v>133454</v>
      </c>
      <c r="H23" s="69">
        <v>2.23</v>
      </c>
      <c r="I23" s="67">
        <v>41605</v>
      </c>
      <c r="J23" s="69">
        <v>19.72</v>
      </c>
      <c r="K23" s="67">
        <v>54696</v>
      </c>
      <c r="L23" s="69">
        <v>6.43</v>
      </c>
      <c r="M23" s="74">
        <v>1946</v>
      </c>
      <c r="N23" s="312">
        <v>2.41</v>
      </c>
      <c r="O23" s="313"/>
      <c r="P23" s="67">
        <v>2168</v>
      </c>
      <c r="Q23" s="69">
        <v>14.36</v>
      </c>
      <c r="R23" s="67">
        <v>8979</v>
      </c>
      <c r="S23" s="69">
        <v>2.83</v>
      </c>
      <c r="T23" s="67">
        <v>281106</v>
      </c>
      <c r="U23" s="69">
        <v>5.2</v>
      </c>
      <c r="V23" s="67">
        <v>234726</v>
      </c>
      <c r="W23" s="69">
        <v>4.77</v>
      </c>
      <c r="X23" s="67">
        <v>46380</v>
      </c>
      <c r="Y23" s="71">
        <v>7.46</v>
      </c>
      <c r="Z23" s="77" t="s">
        <v>157</v>
      </c>
    </row>
    <row r="24" spans="1:26" s="73" customFormat="1" ht="11.25" customHeight="1">
      <c r="A24" s="148" t="s">
        <v>355</v>
      </c>
      <c r="B24" s="149"/>
      <c r="C24" s="67">
        <v>393558</v>
      </c>
      <c r="D24" s="69">
        <v>5.98</v>
      </c>
      <c r="E24" s="67">
        <v>137272</v>
      </c>
      <c r="F24" s="69">
        <v>6.83</v>
      </c>
      <c r="G24" s="67">
        <v>137734</v>
      </c>
      <c r="H24" s="69">
        <v>3.21</v>
      </c>
      <c r="I24" s="67">
        <v>46960</v>
      </c>
      <c r="J24" s="69">
        <v>12.87</v>
      </c>
      <c r="K24" s="67">
        <v>57381</v>
      </c>
      <c r="L24" s="69">
        <v>4.91</v>
      </c>
      <c r="M24" s="74">
        <v>1778</v>
      </c>
      <c r="N24" s="312">
        <v>-8.61</v>
      </c>
      <c r="O24" s="313"/>
      <c r="P24" s="67">
        <v>2060</v>
      </c>
      <c r="Q24" s="69">
        <v>-4.96</v>
      </c>
      <c r="R24" s="67">
        <v>10372</v>
      </c>
      <c r="S24" s="69">
        <v>15.51</v>
      </c>
      <c r="T24" s="67">
        <v>294064</v>
      </c>
      <c r="U24" s="69">
        <v>4.61</v>
      </c>
      <c r="V24" s="67">
        <v>242771</v>
      </c>
      <c r="W24" s="69">
        <v>3.43</v>
      </c>
      <c r="X24" s="67">
        <v>51293</v>
      </c>
      <c r="Y24" s="71">
        <v>10.59</v>
      </c>
      <c r="Z24" s="77" t="s">
        <v>356</v>
      </c>
    </row>
    <row r="25" spans="1:26" s="73" customFormat="1" ht="11.25" customHeight="1">
      <c r="A25" s="148"/>
      <c r="B25" s="149"/>
      <c r="C25" s="67"/>
      <c r="D25" s="69"/>
      <c r="E25" s="67"/>
      <c r="F25" s="69"/>
      <c r="G25" s="67"/>
      <c r="H25" s="69"/>
      <c r="I25" s="67"/>
      <c r="J25" s="69"/>
      <c r="K25" s="67"/>
      <c r="L25" s="69"/>
      <c r="M25" s="74"/>
      <c r="N25" s="146"/>
      <c r="O25" s="147"/>
      <c r="P25" s="67"/>
      <c r="Q25" s="69"/>
      <c r="R25" s="67"/>
      <c r="S25" s="69"/>
      <c r="T25" s="67"/>
      <c r="U25" s="69"/>
      <c r="V25" s="67"/>
      <c r="W25" s="69"/>
      <c r="X25" s="67"/>
      <c r="Y25" s="71"/>
      <c r="Z25" s="77"/>
    </row>
    <row r="26" spans="1:26" s="73" customFormat="1" ht="11.25" customHeight="1">
      <c r="A26" s="148"/>
      <c r="B26" s="149"/>
      <c r="C26" s="67"/>
      <c r="D26" s="69"/>
      <c r="E26" s="67"/>
      <c r="F26" s="69"/>
      <c r="G26" s="67"/>
      <c r="H26" s="69"/>
      <c r="I26" s="67"/>
      <c r="J26" s="69"/>
      <c r="K26" s="67"/>
      <c r="L26" s="69"/>
      <c r="M26" s="74"/>
      <c r="N26" s="146"/>
      <c r="O26" s="147"/>
      <c r="P26" s="67"/>
      <c r="Q26" s="69"/>
      <c r="R26" s="67"/>
      <c r="S26" s="69"/>
      <c r="T26" s="67"/>
      <c r="U26" s="69"/>
      <c r="V26" s="67"/>
      <c r="W26" s="69"/>
      <c r="X26" s="67"/>
      <c r="Y26" s="71"/>
      <c r="Z26" s="77"/>
    </row>
    <row r="27" spans="1:26" s="73" customFormat="1" ht="11.25" customHeight="1">
      <c r="A27" s="150"/>
      <c r="B27" s="149"/>
      <c r="C27" s="67"/>
      <c r="D27" s="78"/>
      <c r="E27" s="67"/>
      <c r="F27" s="69"/>
      <c r="G27" s="67"/>
      <c r="H27" s="69"/>
      <c r="I27" s="67"/>
      <c r="J27" s="69"/>
      <c r="K27" s="67"/>
      <c r="L27" s="69"/>
      <c r="M27" s="74"/>
      <c r="N27" s="312"/>
      <c r="O27" s="313"/>
      <c r="P27" s="67"/>
      <c r="Q27" s="69"/>
      <c r="R27" s="67"/>
      <c r="S27" s="69"/>
      <c r="T27" s="67"/>
      <c r="U27" s="78"/>
      <c r="V27" s="67"/>
      <c r="W27" s="69"/>
      <c r="X27" s="67"/>
      <c r="Y27" s="71"/>
      <c r="Z27" s="79"/>
    </row>
    <row r="28" spans="1:26" s="73" customFormat="1" ht="11.25" customHeight="1">
      <c r="A28" s="148" t="s">
        <v>158</v>
      </c>
      <c r="B28" s="149"/>
      <c r="C28" s="67">
        <v>344805</v>
      </c>
      <c r="D28" s="78">
        <v>5.38</v>
      </c>
      <c r="E28" s="67">
        <v>116781</v>
      </c>
      <c r="F28" s="69">
        <v>8.4</v>
      </c>
      <c r="G28" s="67">
        <v>131271</v>
      </c>
      <c r="H28" s="69">
        <v>1.67</v>
      </c>
      <c r="I28" s="67">
        <v>31876</v>
      </c>
      <c r="J28" s="69">
        <v>20.64</v>
      </c>
      <c r="K28" s="67">
        <v>51218</v>
      </c>
      <c r="L28" s="69">
        <v>4.95</v>
      </c>
      <c r="M28" s="74">
        <v>2121</v>
      </c>
      <c r="N28" s="312">
        <v>-5.88</v>
      </c>
      <c r="O28" s="313"/>
      <c r="P28" s="67">
        <v>2310</v>
      </c>
      <c r="Q28" s="69">
        <v>-33.2</v>
      </c>
      <c r="R28" s="67">
        <v>9228</v>
      </c>
      <c r="S28" s="69">
        <v>-1.96</v>
      </c>
      <c r="T28" s="67">
        <v>262988</v>
      </c>
      <c r="U28" s="78">
        <v>5.91</v>
      </c>
      <c r="V28" s="67">
        <v>220086</v>
      </c>
      <c r="W28" s="69">
        <v>3.46</v>
      </c>
      <c r="X28" s="67">
        <v>42903</v>
      </c>
      <c r="Y28" s="71">
        <v>20.5</v>
      </c>
      <c r="Z28" s="77" t="s">
        <v>159</v>
      </c>
    </row>
    <row r="29" spans="1:26" s="73" customFormat="1" ht="11.25" customHeight="1">
      <c r="A29" s="148" t="s">
        <v>160</v>
      </c>
      <c r="B29" s="149"/>
      <c r="C29" s="67">
        <v>345652</v>
      </c>
      <c r="D29" s="78">
        <v>5.02</v>
      </c>
      <c r="E29" s="67">
        <v>117747</v>
      </c>
      <c r="F29" s="69">
        <v>8.08</v>
      </c>
      <c r="G29" s="67">
        <v>131182</v>
      </c>
      <c r="H29" s="69">
        <v>1.41</v>
      </c>
      <c r="I29" s="67">
        <v>32054</v>
      </c>
      <c r="J29" s="69">
        <v>16.81</v>
      </c>
      <c r="K29" s="67">
        <v>51204</v>
      </c>
      <c r="L29" s="69">
        <v>4.71</v>
      </c>
      <c r="M29" s="74">
        <v>2354</v>
      </c>
      <c r="N29" s="312">
        <v>7.42</v>
      </c>
      <c r="O29" s="313"/>
      <c r="P29" s="67">
        <v>2246</v>
      </c>
      <c r="Q29" s="69">
        <v>-32.53</v>
      </c>
      <c r="R29" s="67">
        <v>8865</v>
      </c>
      <c r="S29" s="69">
        <v>-1.1</v>
      </c>
      <c r="T29" s="67">
        <v>263677</v>
      </c>
      <c r="U29" s="78">
        <v>5.75</v>
      </c>
      <c r="V29" s="67">
        <v>220129</v>
      </c>
      <c r="W29" s="69">
        <v>3.41</v>
      </c>
      <c r="X29" s="67">
        <v>43548</v>
      </c>
      <c r="Y29" s="71">
        <v>19.39</v>
      </c>
      <c r="Z29" s="77" t="s">
        <v>161</v>
      </c>
    </row>
    <row r="30" spans="1:26" s="73" customFormat="1" ht="11.25" customHeight="1">
      <c r="A30" s="314" t="s">
        <v>162</v>
      </c>
      <c r="B30" s="315"/>
      <c r="C30" s="67">
        <v>346093</v>
      </c>
      <c r="D30" s="78">
        <v>5.38</v>
      </c>
      <c r="E30" s="67">
        <v>117262</v>
      </c>
      <c r="F30" s="69">
        <v>7.6</v>
      </c>
      <c r="G30" s="67">
        <v>131027</v>
      </c>
      <c r="H30" s="69">
        <v>1.39</v>
      </c>
      <c r="I30" s="67">
        <v>33036</v>
      </c>
      <c r="J30" s="69">
        <v>21.44</v>
      </c>
      <c r="K30" s="67">
        <v>51276</v>
      </c>
      <c r="L30" s="69">
        <v>4.68</v>
      </c>
      <c r="M30" s="74">
        <v>2068</v>
      </c>
      <c r="N30" s="312">
        <v>6</v>
      </c>
      <c r="O30" s="313"/>
      <c r="P30" s="67">
        <v>2104</v>
      </c>
      <c r="Q30" s="69">
        <v>-24.16</v>
      </c>
      <c r="R30" s="67">
        <v>9321</v>
      </c>
      <c r="S30" s="69">
        <v>0.3</v>
      </c>
      <c r="T30" s="67">
        <v>264690</v>
      </c>
      <c r="U30" s="78">
        <v>5.83</v>
      </c>
      <c r="V30" s="67">
        <v>221558</v>
      </c>
      <c r="W30" s="69">
        <v>3.83</v>
      </c>
      <c r="X30" s="67">
        <v>43132</v>
      </c>
      <c r="Y30" s="71">
        <v>17.43</v>
      </c>
      <c r="Z30" s="77" t="s">
        <v>163</v>
      </c>
    </row>
    <row r="31" spans="1:26" s="73" customFormat="1" ht="11.25" customHeight="1">
      <c r="A31" s="350"/>
      <c r="B31" s="315"/>
      <c r="C31" s="67"/>
      <c r="D31" s="78"/>
      <c r="E31" s="67"/>
      <c r="F31" s="69"/>
      <c r="G31" s="67"/>
      <c r="H31" s="69"/>
      <c r="I31" s="67"/>
      <c r="J31" s="69"/>
      <c r="K31" s="67"/>
      <c r="L31" s="69"/>
      <c r="M31" s="74"/>
      <c r="N31" s="312"/>
      <c r="O31" s="313"/>
      <c r="P31" s="67"/>
      <c r="Q31" s="69"/>
      <c r="R31" s="67"/>
      <c r="S31" s="69"/>
      <c r="T31" s="67"/>
      <c r="U31" s="78"/>
      <c r="V31" s="67"/>
      <c r="W31" s="69"/>
      <c r="X31" s="67"/>
      <c r="Y31" s="71"/>
      <c r="Z31" s="79"/>
    </row>
    <row r="32" spans="1:26" s="73" customFormat="1" ht="11.25" customHeight="1">
      <c r="A32" s="314" t="s">
        <v>164</v>
      </c>
      <c r="B32" s="315"/>
      <c r="C32" s="67">
        <v>347564</v>
      </c>
      <c r="D32" s="78">
        <v>5.88</v>
      </c>
      <c r="E32" s="67">
        <v>117820</v>
      </c>
      <c r="F32" s="69">
        <v>8.58</v>
      </c>
      <c r="G32" s="67">
        <v>131477</v>
      </c>
      <c r="H32" s="69">
        <v>1.59</v>
      </c>
      <c r="I32" s="67">
        <v>33986</v>
      </c>
      <c r="J32" s="69">
        <v>23.66</v>
      </c>
      <c r="K32" s="67">
        <v>51304</v>
      </c>
      <c r="L32" s="69">
        <v>4.76</v>
      </c>
      <c r="M32" s="74">
        <v>2036</v>
      </c>
      <c r="N32" s="312">
        <v>1.42</v>
      </c>
      <c r="O32" s="313"/>
      <c r="P32" s="67">
        <v>2192</v>
      </c>
      <c r="Q32" s="69">
        <v>-22.61</v>
      </c>
      <c r="R32" s="67">
        <v>8748</v>
      </c>
      <c r="S32" s="69">
        <v>-3.29</v>
      </c>
      <c r="T32" s="67">
        <v>265375</v>
      </c>
      <c r="U32" s="78">
        <v>5.47</v>
      </c>
      <c r="V32" s="67">
        <v>221848</v>
      </c>
      <c r="W32" s="69">
        <v>3.55</v>
      </c>
      <c r="X32" s="67">
        <v>43527</v>
      </c>
      <c r="Y32" s="71">
        <v>16.46</v>
      </c>
      <c r="Z32" s="77" t="s">
        <v>165</v>
      </c>
    </row>
    <row r="33" spans="1:26" s="73" customFormat="1" ht="11.25" customHeight="1">
      <c r="A33" s="314" t="s">
        <v>166</v>
      </c>
      <c r="B33" s="315"/>
      <c r="C33" s="67">
        <v>349355</v>
      </c>
      <c r="D33" s="78">
        <v>5.85</v>
      </c>
      <c r="E33" s="67">
        <v>118136</v>
      </c>
      <c r="F33" s="69">
        <v>8.43</v>
      </c>
      <c r="G33" s="67">
        <v>131426</v>
      </c>
      <c r="H33" s="69">
        <v>1.25</v>
      </c>
      <c r="I33" s="67">
        <v>34280</v>
      </c>
      <c r="J33" s="69">
        <v>21.84</v>
      </c>
      <c r="K33" s="67">
        <v>51377</v>
      </c>
      <c r="L33" s="69">
        <v>4.66</v>
      </c>
      <c r="M33" s="74">
        <v>2099</v>
      </c>
      <c r="N33" s="312">
        <v>3.46</v>
      </c>
      <c r="O33" s="313"/>
      <c r="P33" s="67">
        <v>2037</v>
      </c>
      <c r="Q33" s="69">
        <v>-24.35</v>
      </c>
      <c r="R33" s="67">
        <v>10000</v>
      </c>
      <c r="S33" s="69">
        <v>7</v>
      </c>
      <c r="T33" s="67">
        <v>266876</v>
      </c>
      <c r="U33" s="78">
        <v>5.6</v>
      </c>
      <c r="V33" s="67">
        <v>222815</v>
      </c>
      <c r="W33" s="69">
        <v>4.11</v>
      </c>
      <c r="X33" s="67">
        <v>44061</v>
      </c>
      <c r="Y33" s="71">
        <v>13.81</v>
      </c>
      <c r="Z33" s="77" t="s">
        <v>167</v>
      </c>
    </row>
    <row r="34" spans="1:26" s="73" customFormat="1" ht="11.25" customHeight="1">
      <c r="A34" s="148" t="s">
        <v>168</v>
      </c>
      <c r="B34" s="149"/>
      <c r="C34" s="67">
        <v>350624</v>
      </c>
      <c r="D34" s="78">
        <v>5.29</v>
      </c>
      <c r="E34" s="67">
        <v>121411</v>
      </c>
      <c r="F34" s="69">
        <v>8.26</v>
      </c>
      <c r="G34" s="67">
        <v>130542</v>
      </c>
      <c r="H34" s="69">
        <v>0.96</v>
      </c>
      <c r="I34" s="67">
        <v>34751</v>
      </c>
      <c r="J34" s="69">
        <v>20.86</v>
      </c>
      <c r="K34" s="67">
        <v>51393</v>
      </c>
      <c r="L34" s="69">
        <v>4.37</v>
      </c>
      <c r="M34" s="74">
        <v>1900</v>
      </c>
      <c r="N34" s="312">
        <v>-4.65</v>
      </c>
      <c r="O34" s="313"/>
      <c r="P34" s="67">
        <v>1896</v>
      </c>
      <c r="Q34" s="69">
        <v>-16.59</v>
      </c>
      <c r="R34" s="67">
        <v>8732</v>
      </c>
      <c r="S34" s="69">
        <v>-6.03</v>
      </c>
      <c r="T34" s="67">
        <v>267206</v>
      </c>
      <c r="U34" s="78">
        <v>4.59</v>
      </c>
      <c r="V34" s="67">
        <v>224044</v>
      </c>
      <c r="W34" s="69">
        <v>3.48</v>
      </c>
      <c r="X34" s="67">
        <v>43162</v>
      </c>
      <c r="Y34" s="71">
        <v>10.71</v>
      </c>
      <c r="Z34" s="77" t="s">
        <v>169</v>
      </c>
    </row>
    <row r="35" spans="1:26" s="73" customFormat="1" ht="11.25" customHeight="1">
      <c r="A35" s="150"/>
      <c r="B35" s="149"/>
      <c r="C35" s="67"/>
      <c r="D35" s="78"/>
      <c r="E35" s="67"/>
      <c r="F35" s="69"/>
      <c r="G35" s="67"/>
      <c r="H35" s="69"/>
      <c r="I35" s="67"/>
      <c r="J35" s="69"/>
      <c r="K35" s="67"/>
      <c r="L35" s="69"/>
      <c r="M35" s="74"/>
      <c r="N35" s="312"/>
      <c r="O35" s="313"/>
      <c r="P35" s="67"/>
      <c r="Q35" s="69"/>
      <c r="R35" s="67"/>
      <c r="S35" s="69"/>
      <c r="T35" s="67"/>
      <c r="U35" s="78"/>
      <c r="V35" s="67"/>
      <c r="W35" s="69"/>
      <c r="X35" s="67"/>
      <c r="Y35" s="71"/>
      <c r="Z35" s="79"/>
    </row>
    <row r="36" spans="1:26" s="73" customFormat="1" ht="11.25" customHeight="1">
      <c r="A36" s="148" t="s">
        <v>170</v>
      </c>
      <c r="B36" s="149"/>
      <c r="C36" s="67">
        <v>352371</v>
      </c>
      <c r="D36" s="69">
        <v>4.92</v>
      </c>
      <c r="E36" s="67">
        <v>121507</v>
      </c>
      <c r="F36" s="69">
        <v>7.77</v>
      </c>
      <c r="G36" s="67">
        <v>130952</v>
      </c>
      <c r="H36" s="69">
        <v>0.9</v>
      </c>
      <c r="I36" s="67">
        <v>34455</v>
      </c>
      <c r="J36" s="69">
        <v>17.32</v>
      </c>
      <c r="K36" s="67">
        <v>52643</v>
      </c>
      <c r="L36" s="69">
        <v>4.78</v>
      </c>
      <c r="M36" s="74">
        <v>1727</v>
      </c>
      <c r="N36" s="312">
        <v>-9.09</v>
      </c>
      <c r="O36" s="313"/>
      <c r="P36" s="67">
        <v>2090</v>
      </c>
      <c r="Q36" s="69">
        <v>-14.98</v>
      </c>
      <c r="R36" s="67">
        <v>8997</v>
      </c>
      <c r="S36" s="69">
        <v>-3.55</v>
      </c>
      <c r="T36" s="67">
        <v>270423</v>
      </c>
      <c r="U36" s="69">
        <v>4.95</v>
      </c>
      <c r="V36" s="67">
        <v>226070</v>
      </c>
      <c r="W36" s="69">
        <v>4.17</v>
      </c>
      <c r="X36" s="67">
        <v>44354</v>
      </c>
      <c r="Y36" s="71">
        <v>9.11</v>
      </c>
      <c r="Z36" s="77" t="s">
        <v>171</v>
      </c>
    </row>
    <row r="37" spans="1:26" s="73" customFormat="1" ht="11.25" customHeight="1">
      <c r="A37" s="148" t="s">
        <v>172</v>
      </c>
      <c r="B37" s="149"/>
      <c r="C37" s="67">
        <v>355407</v>
      </c>
      <c r="D37" s="69">
        <v>5.77</v>
      </c>
      <c r="E37" s="67">
        <v>122501</v>
      </c>
      <c r="F37" s="69">
        <v>8.68</v>
      </c>
      <c r="G37" s="67">
        <v>131673</v>
      </c>
      <c r="H37" s="69">
        <v>1.11</v>
      </c>
      <c r="I37" s="67">
        <v>35356</v>
      </c>
      <c r="J37" s="69">
        <v>18.8</v>
      </c>
      <c r="K37" s="67">
        <v>52880</v>
      </c>
      <c r="L37" s="69">
        <v>4.61</v>
      </c>
      <c r="M37" s="74">
        <v>2000</v>
      </c>
      <c r="N37" s="312">
        <v>4.88</v>
      </c>
      <c r="O37" s="313"/>
      <c r="P37" s="67">
        <v>2276</v>
      </c>
      <c r="Q37" s="69">
        <v>-5.24</v>
      </c>
      <c r="R37" s="67">
        <v>8721</v>
      </c>
      <c r="S37" s="69">
        <v>3.01</v>
      </c>
      <c r="T37" s="67">
        <v>271114</v>
      </c>
      <c r="U37" s="69">
        <v>4.95</v>
      </c>
      <c r="V37" s="67">
        <v>226294</v>
      </c>
      <c r="W37" s="69">
        <v>4.16</v>
      </c>
      <c r="X37" s="67">
        <v>44820</v>
      </c>
      <c r="Y37" s="71">
        <v>9.11</v>
      </c>
      <c r="Z37" s="77" t="s">
        <v>173</v>
      </c>
    </row>
    <row r="38" spans="1:26" s="73" customFormat="1" ht="11.25" customHeight="1">
      <c r="A38" s="314" t="s">
        <v>174</v>
      </c>
      <c r="B38" s="315"/>
      <c r="C38" s="67">
        <v>357457</v>
      </c>
      <c r="D38" s="69">
        <v>5.83</v>
      </c>
      <c r="E38" s="67">
        <v>123100</v>
      </c>
      <c r="F38" s="69">
        <v>8.43</v>
      </c>
      <c r="G38" s="67">
        <v>131686</v>
      </c>
      <c r="H38" s="69">
        <v>0.78</v>
      </c>
      <c r="I38" s="67">
        <v>36799</v>
      </c>
      <c r="J38" s="69">
        <v>22</v>
      </c>
      <c r="K38" s="67">
        <v>52902</v>
      </c>
      <c r="L38" s="69">
        <v>4.54</v>
      </c>
      <c r="M38" s="74">
        <v>2041</v>
      </c>
      <c r="N38" s="312">
        <v>8.33</v>
      </c>
      <c r="O38" s="313"/>
      <c r="P38" s="67">
        <v>2060</v>
      </c>
      <c r="Q38" s="69">
        <v>-15.2</v>
      </c>
      <c r="R38" s="67">
        <v>8868</v>
      </c>
      <c r="S38" s="69">
        <v>4.37</v>
      </c>
      <c r="T38" s="67">
        <v>271443</v>
      </c>
      <c r="U38" s="69">
        <v>4.53</v>
      </c>
      <c r="V38" s="67">
        <v>227307</v>
      </c>
      <c r="W38" s="69">
        <v>4.38</v>
      </c>
      <c r="X38" s="67">
        <v>44136</v>
      </c>
      <c r="Y38" s="71">
        <v>5.31</v>
      </c>
      <c r="Z38" s="77" t="s">
        <v>175</v>
      </c>
    </row>
    <row r="39" spans="1:26" s="73" customFormat="1" ht="11.25" customHeight="1">
      <c r="A39" s="314" t="s">
        <v>176</v>
      </c>
      <c r="B39" s="315"/>
      <c r="C39" s="67">
        <v>358827</v>
      </c>
      <c r="D39" s="69">
        <v>6.09</v>
      </c>
      <c r="E39" s="67">
        <v>123483</v>
      </c>
      <c r="F39" s="69">
        <v>9.08</v>
      </c>
      <c r="G39" s="67">
        <v>132417</v>
      </c>
      <c r="H39" s="69">
        <v>1.12</v>
      </c>
      <c r="I39" s="67">
        <v>36685</v>
      </c>
      <c r="J39" s="69">
        <v>19.75</v>
      </c>
      <c r="K39" s="67">
        <v>52978</v>
      </c>
      <c r="L39" s="69">
        <v>4.55</v>
      </c>
      <c r="M39" s="74">
        <v>1991</v>
      </c>
      <c r="N39" s="312">
        <v>4.4</v>
      </c>
      <c r="O39" s="313"/>
      <c r="P39" s="67">
        <v>2409</v>
      </c>
      <c r="Q39" s="69">
        <v>-2.96</v>
      </c>
      <c r="R39" s="67">
        <v>8865</v>
      </c>
      <c r="S39" s="69">
        <v>5.85</v>
      </c>
      <c r="T39" s="67">
        <v>273281</v>
      </c>
      <c r="U39" s="69">
        <v>4.99</v>
      </c>
      <c r="V39" s="67">
        <v>228801</v>
      </c>
      <c r="W39" s="69">
        <v>5</v>
      </c>
      <c r="X39" s="67">
        <v>44480</v>
      </c>
      <c r="Y39" s="71">
        <v>4.98</v>
      </c>
      <c r="Z39" s="77" t="s">
        <v>177</v>
      </c>
    </row>
    <row r="40" spans="1:26" s="73" customFormat="1" ht="11.25" customHeight="1">
      <c r="A40" s="314" t="s">
        <v>178</v>
      </c>
      <c r="B40" s="315"/>
      <c r="C40" s="67">
        <v>359491</v>
      </c>
      <c r="D40" s="69">
        <v>6.03</v>
      </c>
      <c r="E40" s="67">
        <v>122522</v>
      </c>
      <c r="F40" s="69">
        <v>7.34</v>
      </c>
      <c r="G40" s="67">
        <v>132206</v>
      </c>
      <c r="H40" s="69">
        <v>1.02</v>
      </c>
      <c r="I40" s="67">
        <v>37591</v>
      </c>
      <c r="J40" s="69">
        <v>22.45</v>
      </c>
      <c r="K40" s="67">
        <v>53023</v>
      </c>
      <c r="L40" s="69">
        <v>4.72</v>
      </c>
      <c r="M40" s="74">
        <v>2067</v>
      </c>
      <c r="N40" s="312">
        <v>14.44</v>
      </c>
      <c r="O40" s="313"/>
      <c r="P40" s="67">
        <v>2283</v>
      </c>
      <c r="Q40" s="69">
        <v>5.05</v>
      </c>
      <c r="R40" s="67">
        <v>9798</v>
      </c>
      <c r="S40" s="69">
        <v>12.47</v>
      </c>
      <c r="T40" s="67">
        <v>273858</v>
      </c>
      <c r="U40" s="69">
        <v>5.2</v>
      </c>
      <c r="V40" s="67">
        <v>228739</v>
      </c>
      <c r="W40" s="69">
        <v>5.27</v>
      </c>
      <c r="X40" s="67">
        <v>45119</v>
      </c>
      <c r="Y40" s="71">
        <v>4.81</v>
      </c>
      <c r="Z40" s="77" t="s">
        <v>179</v>
      </c>
    </row>
    <row r="41" spans="1:26" s="73" customFormat="1" ht="11.25" customHeight="1">
      <c r="A41" s="314" t="s">
        <v>180</v>
      </c>
      <c r="B41" s="315"/>
      <c r="C41" s="67">
        <v>360283</v>
      </c>
      <c r="D41" s="69">
        <v>5.34</v>
      </c>
      <c r="E41" s="67">
        <v>123182</v>
      </c>
      <c r="F41" s="69">
        <v>6.7</v>
      </c>
      <c r="G41" s="67">
        <v>132178</v>
      </c>
      <c r="H41" s="69">
        <v>0.58</v>
      </c>
      <c r="I41" s="67">
        <v>37977</v>
      </c>
      <c r="J41" s="69">
        <v>20.76</v>
      </c>
      <c r="K41" s="67">
        <v>53037</v>
      </c>
      <c r="L41" s="69">
        <v>4.72</v>
      </c>
      <c r="M41" s="74">
        <v>1970</v>
      </c>
      <c r="N41" s="312">
        <v>0</v>
      </c>
      <c r="O41" s="313"/>
      <c r="P41" s="67">
        <v>2109</v>
      </c>
      <c r="Q41" s="69">
        <v>3.24</v>
      </c>
      <c r="R41" s="67">
        <v>9830</v>
      </c>
      <c r="S41" s="69">
        <v>8.69</v>
      </c>
      <c r="T41" s="67">
        <v>273354</v>
      </c>
      <c r="U41" s="69">
        <v>4.95</v>
      </c>
      <c r="V41" s="67">
        <v>228738</v>
      </c>
      <c r="W41" s="69">
        <v>4.74</v>
      </c>
      <c r="X41" s="67">
        <v>44617</v>
      </c>
      <c r="Y41" s="71">
        <v>6.02</v>
      </c>
      <c r="Z41" s="77" t="s">
        <v>181</v>
      </c>
    </row>
    <row r="42" spans="1:26" s="73" customFormat="1" ht="11.25" customHeight="1">
      <c r="A42" s="314" t="s">
        <v>182</v>
      </c>
      <c r="B42" s="315"/>
      <c r="C42" s="67">
        <v>364367</v>
      </c>
      <c r="D42" s="69">
        <v>5.67</v>
      </c>
      <c r="E42" s="67">
        <v>125168</v>
      </c>
      <c r="F42" s="69">
        <v>7.18</v>
      </c>
      <c r="G42" s="67">
        <v>132438</v>
      </c>
      <c r="H42" s="69">
        <v>0.89</v>
      </c>
      <c r="I42" s="67">
        <v>38086</v>
      </c>
      <c r="J42" s="69">
        <v>19.48</v>
      </c>
      <c r="K42" s="67">
        <v>53682</v>
      </c>
      <c r="L42" s="69">
        <v>4.81</v>
      </c>
      <c r="M42" s="74">
        <v>2314</v>
      </c>
      <c r="N42" s="312">
        <v>9.11</v>
      </c>
      <c r="O42" s="313"/>
      <c r="P42" s="67">
        <v>2287</v>
      </c>
      <c r="Q42" s="69">
        <v>-1</v>
      </c>
      <c r="R42" s="67">
        <v>10392</v>
      </c>
      <c r="S42" s="69">
        <v>12.61</v>
      </c>
      <c r="T42" s="67">
        <v>276425</v>
      </c>
      <c r="U42" s="69">
        <v>5.11</v>
      </c>
      <c r="V42" s="67">
        <v>230105</v>
      </c>
      <c r="W42" s="69">
        <v>4.55</v>
      </c>
      <c r="X42" s="67">
        <v>46321</v>
      </c>
      <c r="Y42" s="71">
        <v>7.97</v>
      </c>
      <c r="Z42" s="77" t="s">
        <v>183</v>
      </c>
    </row>
    <row r="43" spans="1:26" s="73" customFormat="1" ht="11.25" customHeight="1">
      <c r="A43" s="314" t="s">
        <v>160</v>
      </c>
      <c r="B43" s="315"/>
      <c r="C43" s="67">
        <v>365191</v>
      </c>
      <c r="D43" s="69">
        <v>5.65</v>
      </c>
      <c r="E43" s="67">
        <v>126041</v>
      </c>
      <c r="F43" s="69">
        <v>7.04</v>
      </c>
      <c r="G43" s="67">
        <v>132218</v>
      </c>
      <c r="H43" s="69">
        <v>0.79</v>
      </c>
      <c r="I43" s="67">
        <v>38585</v>
      </c>
      <c r="J43" s="69">
        <v>20.38</v>
      </c>
      <c r="K43" s="67">
        <v>53802</v>
      </c>
      <c r="L43" s="69">
        <v>5.08</v>
      </c>
      <c r="M43" s="74">
        <v>2433</v>
      </c>
      <c r="N43" s="312">
        <v>3.35</v>
      </c>
      <c r="O43" s="313"/>
      <c r="P43" s="67">
        <v>2461</v>
      </c>
      <c r="Q43" s="69">
        <v>9.54</v>
      </c>
      <c r="R43" s="67">
        <v>9651</v>
      </c>
      <c r="S43" s="69">
        <v>8.86</v>
      </c>
      <c r="T43" s="67">
        <v>277303</v>
      </c>
      <c r="U43" s="69">
        <v>5.17</v>
      </c>
      <c r="V43" s="67">
        <v>231086</v>
      </c>
      <c r="W43" s="69">
        <v>4.98</v>
      </c>
      <c r="X43" s="67">
        <v>46217</v>
      </c>
      <c r="Y43" s="71">
        <v>6.13</v>
      </c>
      <c r="Z43" s="77" t="s">
        <v>161</v>
      </c>
    </row>
    <row r="44" spans="1:26" s="73" customFormat="1" ht="11.25" customHeight="1">
      <c r="A44" s="314" t="s">
        <v>162</v>
      </c>
      <c r="B44" s="315"/>
      <c r="C44" s="67">
        <v>363355</v>
      </c>
      <c r="D44" s="69">
        <v>4.99</v>
      </c>
      <c r="E44" s="67">
        <v>125206</v>
      </c>
      <c r="F44" s="69">
        <v>6.78</v>
      </c>
      <c r="G44" s="67">
        <v>131508</v>
      </c>
      <c r="H44" s="69">
        <v>0.37</v>
      </c>
      <c r="I44" s="67">
        <v>37899</v>
      </c>
      <c r="J44" s="69">
        <v>14.72</v>
      </c>
      <c r="K44" s="67">
        <v>53976</v>
      </c>
      <c r="L44" s="69">
        <v>5.27</v>
      </c>
      <c r="M44" s="74">
        <v>2296</v>
      </c>
      <c r="N44" s="312">
        <v>11.06</v>
      </c>
      <c r="O44" s="313"/>
      <c r="P44" s="67">
        <v>2231</v>
      </c>
      <c r="Q44" s="69">
        <v>6.05</v>
      </c>
      <c r="R44" s="67">
        <v>10237</v>
      </c>
      <c r="S44" s="69">
        <v>9.83</v>
      </c>
      <c r="T44" s="67">
        <v>277320</v>
      </c>
      <c r="U44" s="69">
        <v>4.77</v>
      </c>
      <c r="V44" s="67">
        <v>232354</v>
      </c>
      <c r="W44" s="69">
        <v>4.87</v>
      </c>
      <c r="X44" s="67">
        <v>44966</v>
      </c>
      <c r="Y44" s="71">
        <v>4.25</v>
      </c>
      <c r="Z44" s="77" t="s">
        <v>163</v>
      </c>
    </row>
    <row r="45" spans="1:26" s="73" customFormat="1" ht="11.25" customHeight="1">
      <c r="A45" s="314" t="s">
        <v>164</v>
      </c>
      <c r="B45" s="315"/>
      <c r="C45" s="67">
        <v>364593</v>
      </c>
      <c r="D45" s="69">
        <v>4.9</v>
      </c>
      <c r="E45" s="67">
        <v>124986</v>
      </c>
      <c r="F45" s="69">
        <v>6.08</v>
      </c>
      <c r="G45" s="67">
        <v>132406</v>
      </c>
      <c r="H45" s="69">
        <v>0.71</v>
      </c>
      <c r="I45" s="67">
        <v>38298</v>
      </c>
      <c r="J45" s="69">
        <v>12.69</v>
      </c>
      <c r="K45" s="67">
        <v>54267</v>
      </c>
      <c r="L45" s="69">
        <v>5.78</v>
      </c>
      <c r="M45" s="74">
        <v>2245</v>
      </c>
      <c r="N45" s="312">
        <v>10.25</v>
      </c>
      <c r="O45" s="313"/>
      <c r="P45" s="67">
        <v>2376</v>
      </c>
      <c r="Q45" s="69">
        <v>8.38</v>
      </c>
      <c r="R45" s="67">
        <v>10015</v>
      </c>
      <c r="S45" s="69">
        <v>14.48</v>
      </c>
      <c r="T45" s="67">
        <v>278334</v>
      </c>
      <c r="U45" s="69">
        <v>4.88</v>
      </c>
      <c r="V45" s="67">
        <v>232842</v>
      </c>
      <c r="W45" s="69">
        <v>4.96</v>
      </c>
      <c r="X45" s="67">
        <v>45492</v>
      </c>
      <c r="Y45" s="71">
        <v>4.51</v>
      </c>
      <c r="Z45" s="77" t="s">
        <v>165</v>
      </c>
    </row>
    <row r="46" spans="1:26" s="73" customFormat="1" ht="11.25" customHeight="1">
      <c r="A46" s="314" t="s">
        <v>166</v>
      </c>
      <c r="B46" s="315"/>
      <c r="C46" s="67">
        <v>367802</v>
      </c>
      <c r="D46" s="69">
        <v>5.28</v>
      </c>
      <c r="E46" s="67">
        <v>125890</v>
      </c>
      <c r="F46" s="69">
        <v>6.56</v>
      </c>
      <c r="G46" s="67">
        <v>133260</v>
      </c>
      <c r="H46" s="69">
        <v>1.4</v>
      </c>
      <c r="I46" s="67">
        <v>39887</v>
      </c>
      <c r="J46" s="69">
        <v>16.36</v>
      </c>
      <c r="K46" s="67">
        <v>54592</v>
      </c>
      <c r="L46" s="69">
        <v>6.26</v>
      </c>
      <c r="M46" s="74">
        <v>2069</v>
      </c>
      <c r="N46" s="312">
        <v>-1.41</v>
      </c>
      <c r="O46" s="313"/>
      <c r="P46" s="67">
        <v>2267</v>
      </c>
      <c r="Q46" s="69">
        <v>11.3</v>
      </c>
      <c r="R46" s="67">
        <v>9837</v>
      </c>
      <c r="S46" s="69">
        <v>-1.63</v>
      </c>
      <c r="T46" s="67">
        <v>279627</v>
      </c>
      <c r="U46" s="69">
        <v>4.78</v>
      </c>
      <c r="V46" s="67">
        <v>233277</v>
      </c>
      <c r="W46" s="69">
        <v>4.7</v>
      </c>
      <c r="X46" s="67">
        <v>46350</v>
      </c>
      <c r="Y46" s="71">
        <v>5.2</v>
      </c>
      <c r="Z46" s="77" t="s">
        <v>167</v>
      </c>
    </row>
    <row r="47" spans="1:26" s="73" customFormat="1" ht="11.25" customHeight="1">
      <c r="A47" s="148" t="s">
        <v>366</v>
      </c>
      <c r="B47" s="149"/>
      <c r="C47" s="67">
        <v>371339</v>
      </c>
      <c r="D47" s="69">
        <v>5.91</v>
      </c>
      <c r="E47" s="67">
        <v>128492</v>
      </c>
      <c r="F47" s="69">
        <v>5.83</v>
      </c>
      <c r="G47" s="67">
        <v>133454</v>
      </c>
      <c r="H47" s="69">
        <v>2.23</v>
      </c>
      <c r="I47" s="67">
        <v>41605</v>
      </c>
      <c r="J47" s="69">
        <v>19.72</v>
      </c>
      <c r="K47" s="67">
        <v>54696</v>
      </c>
      <c r="L47" s="69">
        <v>6.43</v>
      </c>
      <c r="M47" s="74">
        <v>1946</v>
      </c>
      <c r="N47" s="312">
        <v>2.41</v>
      </c>
      <c r="O47" s="313"/>
      <c r="P47" s="67">
        <v>2168</v>
      </c>
      <c r="Q47" s="69">
        <v>14.36</v>
      </c>
      <c r="R47" s="67">
        <v>8979</v>
      </c>
      <c r="S47" s="69">
        <v>2.83</v>
      </c>
      <c r="T47" s="67">
        <v>281106</v>
      </c>
      <c r="U47" s="69">
        <v>5.2</v>
      </c>
      <c r="V47" s="67">
        <v>234726</v>
      </c>
      <c r="W47" s="69">
        <v>4.77</v>
      </c>
      <c r="X47" s="67">
        <v>46380</v>
      </c>
      <c r="Y47" s="71">
        <v>7.46</v>
      </c>
      <c r="Z47" s="77" t="s">
        <v>367</v>
      </c>
    </row>
    <row r="48" spans="1:26" s="73" customFormat="1" ht="11.25" customHeight="1">
      <c r="A48" s="314" t="s">
        <v>351</v>
      </c>
      <c r="B48" s="315"/>
      <c r="C48" s="67">
        <v>374705</v>
      </c>
      <c r="D48" s="69">
        <v>6.34</v>
      </c>
      <c r="E48" s="67">
        <v>128904</v>
      </c>
      <c r="F48" s="69">
        <v>6.09</v>
      </c>
      <c r="G48" s="67">
        <v>135332</v>
      </c>
      <c r="H48" s="69">
        <v>3.34</v>
      </c>
      <c r="I48" s="67">
        <v>41549</v>
      </c>
      <c r="J48" s="69">
        <v>20.59</v>
      </c>
      <c r="K48" s="67">
        <v>55421</v>
      </c>
      <c r="L48" s="69">
        <v>5.28</v>
      </c>
      <c r="M48" s="74">
        <v>1980</v>
      </c>
      <c r="N48" s="312">
        <v>14.63</v>
      </c>
      <c r="O48" s="313"/>
      <c r="P48" s="67">
        <v>2394</v>
      </c>
      <c r="Q48" s="69">
        <v>14.51</v>
      </c>
      <c r="R48" s="67">
        <v>9126</v>
      </c>
      <c r="S48" s="69">
        <v>1.43</v>
      </c>
      <c r="T48" s="67">
        <v>282830</v>
      </c>
      <c r="U48" s="69">
        <v>4.59</v>
      </c>
      <c r="V48" s="67">
        <v>234201</v>
      </c>
      <c r="W48" s="69">
        <v>3.6</v>
      </c>
      <c r="X48" s="67">
        <v>48630</v>
      </c>
      <c r="Y48" s="71">
        <v>9.64</v>
      </c>
      <c r="Z48" s="77" t="s">
        <v>348</v>
      </c>
    </row>
    <row r="49" spans="1:26" s="73" customFormat="1" ht="11.25" customHeight="1">
      <c r="A49" s="314" t="s">
        <v>172</v>
      </c>
      <c r="B49" s="315"/>
      <c r="C49" s="67">
        <v>377814</v>
      </c>
      <c r="D49" s="69">
        <v>6.3</v>
      </c>
      <c r="E49" s="67">
        <v>129413</v>
      </c>
      <c r="F49" s="69">
        <v>5.64</v>
      </c>
      <c r="G49" s="67">
        <v>136067</v>
      </c>
      <c r="H49" s="69">
        <v>3.34</v>
      </c>
      <c r="I49" s="67">
        <v>42806</v>
      </c>
      <c r="J49" s="69">
        <v>21.07</v>
      </c>
      <c r="K49" s="67">
        <v>56304</v>
      </c>
      <c r="L49" s="69">
        <v>6.48</v>
      </c>
      <c r="M49" s="74">
        <v>2104</v>
      </c>
      <c r="N49" s="312">
        <v>5.19</v>
      </c>
      <c r="O49" s="313"/>
      <c r="P49" s="67">
        <v>2425</v>
      </c>
      <c r="Q49" s="69">
        <v>6.54</v>
      </c>
      <c r="R49" s="67">
        <v>8694</v>
      </c>
      <c r="S49" s="69">
        <v>-0.32</v>
      </c>
      <c r="T49" s="67">
        <v>285369</v>
      </c>
      <c r="U49" s="69">
        <v>5.26</v>
      </c>
      <c r="V49" s="67">
        <v>235920</v>
      </c>
      <c r="W49" s="69">
        <v>4.25</v>
      </c>
      <c r="X49" s="67">
        <v>49449</v>
      </c>
      <c r="Y49" s="71">
        <v>10.33</v>
      </c>
      <c r="Z49" s="77" t="s">
        <v>173</v>
      </c>
    </row>
    <row r="50" spans="1:26" s="73" customFormat="1" ht="11.25" customHeight="1">
      <c r="A50" s="314" t="s">
        <v>174</v>
      </c>
      <c r="B50" s="315"/>
      <c r="C50" s="67">
        <v>379445</v>
      </c>
      <c r="D50" s="69">
        <v>6.15</v>
      </c>
      <c r="E50" s="67">
        <v>129478</v>
      </c>
      <c r="F50" s="69">
        <v>5.18</v>
      </c>
      <c r="G50" s="67">
        <v>136712</v>
      </c>
      <c r="H50" s="69">
        <v>3.82</v>
      </c>
      <c r="I50" s="67">
        <v>43361</v>
      </c>
      <c r="J50" s="69">
        <v>17.83</v>
      </c>
      <c r="K50" s="67">
        <v>56448</v>
      </c>
      <c r="L50" s="69">
        <v>6.7</v>
      </c>
      <c r="M50" s="74">
        <v>2287</v>
      </c>
      <c r="N50" s="312">
        <v>12.08</v>
      </c>
      <c r="O50" s="313"/>
      <c r="P50" s="67">
        <v>2241</v>
      </c>
      <c r="Q50" s="69">
        <v>8.76</v>
      </c>
      <c r="R50" s="67">
        <v>8917</v>
      </c>
      <c r="S50" s="69">
        <v>0.55</v>
      </c>
      <c r="T50" s="67">
        <v>285382</v>
      </c>
      <c r="U50" s="69">
        <v>5.14</v>
      </c>
      <c r="V50" s="67">
        <v>236678</v>
      </c>
      <c r="W50" s="69">
        <v>4.12</v>
      </c>
      <c r="X50" s="67">
        <v>48704</v>
      </c>
      <c r="Y50" s="71">
        <v>10.35</v>
      </c>
      <c r="Z50" s="77" t="s">
        <v>175</v>
      </c>
    </row>
    <row r="51" spans="1:26" s="73" customFormat="1" ht="11.25" customHeight="1">
      <c r="A51" s="148" t="s">
        <v>176</v>
      </c>
      <c r="B51" s="149"/>
      <c r="C51" s="67">
        <v>381979</v>
      </c>
      <c r="D51" s="69">
        <v>6.45</v>
      </c>
      <c r="E51" s="67">
        <v>130316</v>
      </c>
      <c r="F51" s="69">
        <v>5.53</v>
      </c>
      <c r="G51" s="67">
        <v>137511</v>
      </c>
      <c r="H51" s="69">
        <v>3.85</v>
      </c>
      <c r="I51" s="67">
        <v>44431</v>
      </c>
      <c r="J51" s="69">
        <v>21.12</v>
      </c>
      <c r="K51" s="67">
        <v>56498</v>
      </c>
      <c r="L51" s="69">
        <v>6.64</v>
      </c>
      <c r="M51" s="74">
        <v>2059</v>
      </c>
      <c r="N51" s="312">
        <v>3.39</v>
      </c>
      <c r="O51" s="313"/>
      <c r="P51" s="67">
        <v>2168</v>
      </c>
      <c r="Q51" s="69">
        <v>-10</v>
      </c>
      <c r="R51" s="67">
        <v>8997</v>
      </c>
      <c r="S51" s="69">
        <v>1.49</v>
      </c>
      <c r="T51" s="67">
        <v>286178</v>
      </c>
      <c r="U51" s="69">
        <v>4.72</v>
      </c>
      <c r="V51" s="67">
        <v>236168</v>
      </c>
      <c r="W51" s="69">
        <v>3.22</v>
      </c>
      <c r="X51" s="67">
        <v>50010</v>
      </c>
      <c r="Y51" s="71">
        <v>12.43</v>
      </c>
      <c r="Z51" s="77" t="s">
        <v>177</v>
      </c>
    </row>
    <row r="52" spans="1:26" s="73" customFormat="1" ht="11.25" customHeight="1">
      <c r="A52" s="148" t="s">
        <v>178</v>
      </c>
      <c r="B52" s="149"/>
      <c r="C52" s="67">
        <v>383278</v>
      </c>
      <c r="D52" s="69">
        <v>6.62</v>
      </c>
      <c r="E52" s="67">
        <v>130201</v>
      </c>
      <c r="F52" s="69">
        <v>6.27</v>
      </c>
      <c r="G52" s="67">
        <v>137047</v>
      </c>
      <c r="H52" s="69">
        <v>3.66</v>
      </c>
      <c r="I52" s="67">
        <v>45668</v>
      </c>
      <c r="J52" s="69">
        <v>21.49</v>
      </c>
      <c r="K52" s="67">
        <v>56546</v>
      </c>
      <c r="L52" s="69">
        <v>6.64</v>
      </c>
      <c r="M52" s="74">
        <v>2036</v>
      </c>
      <c r="N52" s="312">
        <v>-1.53</v>
      </c>
      <c r="O52" s="313"/>
      <c r="P52" s="67">
        <v>2227</v>
      </c>
      <c r="Q52" s="69">
        <v>-2.49</v>
      </c>
      <c r="R52" s="67">
        <v>9554</v>
      </c>
      <c r="S52" s="69">
        <v>-2.5</v>
      </c>
      <c r="T52" s="67">
        <v>286424</v>
      </c>
      <c r="U52" s="69">
        <v>4.59</v>
      </c>
      <c r="V52" s="67">
        <v>236152</v>
      </c>
      <c r="W52" s="69">
        <v>3.24</v>
      </c>
      <c r="X52" s="67">
        <v>50272</v>
      </c>
      <c r="Y52" s="71">
        <v>11.42</v>
      </c>
      <c r="Z52" s="77" t="s">
        <v>179</v>
      </c>
    </row>
    <row r="53" spans="1:26" s="73" customFormat="1" ht="11.25" customHeight="1">
      <c r="A53" s="314" t="s">
        <v>180</v>
      </c>
      <c r="B53" s="315"/>
      <c r="C53" s="67">
        <v>382269</v>
      </c>
      <c r="D53" s="69">
        <v>6.1</v>
      </c>
      <c r="E53" s="67">
        <v>130399</v>
      </c>
      <c r="F53" s="69">
        <v>5.86</v>
      </c>
      <c r="G53" s="67">
        <v>136764</v>
      </c>
      <c r="H53" s="69">
        <v>3.47</v>
      </c>
      <c r="I53" s="67">
        <v>44724</v>
      </c>
      <c r="J53" s="69">
        <v>17.76</v>
      </c>
      <c r="K53" s="67">
        <v>56518</v>
      </c>
      <c r="L53" s="69">
        <v>6.56</v>
      </c>
      <c r="M53" s="74">
        <v>1821</v>
      </c>
      <c r="N53" s="312">
        <v>-7.59</v>
      </c>
      <c r="O53" s="313"/>
      <c r="P53" s="67">
        <v>2179</v>
      </c>
      <c r="Q53" s="69">
        <v>3.34</v>
      </c>
      <c r="R53" s="67">
        <v>9864</v>
      </c>
      <c r="S53" s="69">
        <v>0.34</v>
      </c>
      <c r="T53" s="67">
        <v>284913</v>
      </c>
      <c r="U53" s="69">
        <v>4.23</v>
      </c>
      <c r="V53" s="67">
        <v>235487</v>
      </c>
      <c r="W53" s="69">
        <v>2.95</v>
      </c>
      <c r="X53" s="67">
        <v>49426</v>
      </c>
      <c r="Y53" s="71">
        <v>10.78</v>
      </c>
      <c r="Z53" s="77" t="s">
        <v>181</v>
      </c>
    </row>
    <row r="54" spans="1:26" s="73" customFormat="1" ht="11.25" customHeight="1">
      <c r="A54" s="314" t="s">
        <v>182</v>
      </c>
      <c r="B54" s="315"/>
      <c r="C54" s="67">
        <v>384571</v>
      </c>
      <c r="D54" s="69">
        <v>5.54</v>
      </c>
      <c r="E54" s="67">
        <v>131373</v>
      </c>
      <c r="F54" s="69">
        <v>4.96</v>
      </c>
      <c r="G54" s="67">
        <v>137292</v>
      </c>
      <c r="H54" s="69">
        <v>3.67</v>
      </c>
      <c r="I54" s="67">
        <v>44012</v>
      </c>
      <c r="J54" s="69">
        <v>15.56</v>
      </c>
      <c r="K54" s="67">
        <v>57242</v>
      </c>
      <c r="L54" s="69">
        <v>6.63</v>
      </c>
      <c r="M54" s="74">
        <v>2175</v>
      </c>
      <c r="N54" s="312">
        <v>-6.01</v>
      </c>
      <c r="O54" s="313"/>
      <c r="P54" s="67">
        <v>2302</v>
      </c>
      <c r="Q54" s="69">
        <v>0.67</v>
      </c>
      <c r="R54" s="67">
        <v>10175</v>
      </c>
      <c r="S54" s="69">
        <v>-2.09</v>
      </c>
      <c r="T54" s="67">
        <v>287500</v>
      </c>
      <c r="U54" s="69">
        <v>4.01</v>
      </c>
      <c r="V54" s="67">
        <v>237422</v>
      </c>
      <c r="W54" s="69">
        <v>3.18</v>
      </c>
      <c r="X54" s="67">
        <v>50079</v>
      </c>
      <c r="Y54" s="71">
        <v>8.11</v>
      </c>
      <c r="Z54" s="77" t="s">
        <v>183</v>
      </c>
    </row>
    <row r="55" spans="1:26" s="73" customFormat="1" ht="11.25" customHeight="1">
      <c r="A55" s="314" t="s">
        <v>160</v>
      </c>
      <c r="B55" s="315"/>
      <c r="C55" s="67">
        <v>386753</v>
      </c>
      <c r="D55" s="69">
        <v>5.9</v>
      </c>
      <c r="E55" s="67">
        <v>133824</v>
      </c>
      <c r="F55" s="69">
        <v>6.17</v>
      </c>
      <c r="G55" s="67">
        <v>136912</v>
      </c>
      <c r="H55" s="69">
        <v>3.55</v>
      </c>
      <c r="I55" s="67">
        <v>44627</v>
      </c>
      <c r="J55" s="69">
        <v>15.66</v>
      </c>
      <c r="K55" s="67">
        <v>57170</v>
      </c>
      <c r="L55" s="69">
        <v>6.26</v>
      </c>
      <c r="M55" s="74">
        <v>2486</v>
      </c>
      <c r="N55" s="312">
        <v>2.18</v>
      </c>
      <c r="O55" s="313"/>
      <c r="P55" s="67">
        <v>1982</v>
      </c>
      <c r="Q55" s="69">
        <v>-19.45</v>
      </c>
      <c r="R55" s="67">
        <v>9753</v>
      </c>
      <c r="S55" s="69">
        <v>1.05</v>
      </c>
      <c r="T55" s="67">
        <v>289574</v>
      </c>
      <c r="U55" s="69">
        <v>4.43</v>
      </c>
      <c r="V55" s="67">
        <v>238530</v>
      </c>
      <c r="W55" s="69">
        <v>3.22</v>
      </c>
      <c r="X55" s="67">
        <v>51044</v>
      </c>
      <c r="Y55" s="71">
        <v>10.44</v>
      </c>
      <c r="Z55" s="77" t="s">
        <v>161</v>
      </c>
    </row>
    <row r="56" spans="1:26" s="73" customFormat="1" ht="11.25" customHeight="1">
      <c r="A56" s="314" t="s">
        <v>162</v>
      </c>
      <c r="B56" s="315"/>
      <c r="C56" s="67">
        <v>387227</v>
      </c>
      <c r="D56" s="69">
        <v>6.57</v>
      </c>
      <c r="E56" s="67">
        <v>133603</v>
      </c>
      <c r="F56" s="69">
        <v>6.71</v>
      </c>
      <c r="G56" s="67">
        <v>137113</v>
      </c>
      <c r="H56" s="69">
        <v>4.26</v>
      </c>
      <c r="I56" s="67">
        <v>44935</v>
      </c>
      <c r="J56" s="69">
        <v>18.56</v>
      </c>
      <c r="K56" s="67">
        <v>57226</v>
      </c>
      <c r="L56" s="69">
        <v>6.02</v>
      </c>
      <c r="M56" s="74">
        <v>2052</v>
      </c>
      <c r="N56" s="312">
        <v>-10.62</v>
      </c>
      <c r="O56" s="313"/>
      <c r="P56" s="67">
        <v>1905</v>
      </c>
      <c r="Q56" s="69">
        <v>-14.59</v>
      </c>
      <c r="R56" s="67">
        <v>10392</v>
      </c>
      <c r="S56" s="69">
        <v>1.51</v>
      </c>
      <c r="T56" s="67">
        <v>291269</v>
      </c>
      <c r="U56" s="69">
        <v>5.03</v>
      </c>
      <c r="V56" s="67">
        <v>240518</v>
      </c>
      <c r="W56" s="69">
        <v>3.51</v>
      </c>
      <c r="X56" s="67">
        <v>50752</v>
      </c>
      <c r="Y56" s="71">
        <v>12.87</v>
      </c>
      <c r="Z56" s="77" t="s">
        <v>163</v>
      </c>
    </row>
    <row r="57" spans="1:26" s="73" customFormat="1" ht="11.25" customHeight="1">
      <c r="A57" s="314" t="s">
        <v>164</v>
      </c>
      <c r="B57" s="315"/>
      <c r="C57" s="67">
        <v>389099</v>
      </c>
      <c r="D57" s="69">
        <v>6.72</v>
      </c>
      <c r="E57" s="67">
        <v>133856</v>
      </c>
      <c r="F57" s="69">
        <v>7.1</v>
      </c>
      <c r="G57" s="67">
        <v>137610</v>
      </c>
      <c r="H57" s="69">
        <v>3.93</v>
      </c>
      <c r="I57" s="67">
        <v>45378</v>
      </c>
      <c r="J57" s="69">
        <v>18.49</v>
      </c>
      <c r="K57" s="67">
        <v>57347</v>
      </c>
      <c r="L57" s="69">
        <v>5.68</v>
      </c>
      <c r="M57" s="74">
        <v>2028</v>
      </c>
      <c r="N57" s="312">
        <v>-9.64</v>
      </c>
      <c r="O57" s="313"/>
      <c r="P57" s="67">
        <v>2145</v>
      </c>
      <c r="Q57" s="69">
        <v>-9.71</v>
      </c>
      <c r="R57" s="67">
        <v>10734</v>
      </c>
      <c r="S57" s="69">
        <v>7.17</v>
      </c>
      <c r="T57" s="67">
        <v>291819</v>
      </c>
      <c r="U57" s="69">
        <v>4.84</v>
      </c>
      <c r="V57" s="67">
        <v>239964</v>
      </c>
      <c r="W57" s="69">
        <v>3.06</v>
      </c>
      <c r="X57" s="67">
        <v>51855</v>
      </c>
      <c r="Y57" s="71">
        <v>13.99</v>
      </c>
      <c r="Z57" s="77" t="s">
        <v>165</v>
      </c>
    </row>
    <row r="58" spans="1:26" s="73" customFormat="1" ht="11.25" customHeight="1">
      <c r="A58" s="314" t="s">
        <v>166</v>
      </c>
      <c r="B58" s="315"/>
      <c r="C58" s="67">
        <v>390020</v>
      </c>
      <c r="D58" s="69">
        <v>6.04</v>
      </c>
      <c r="E58" s="67">
        <v>134108</v>
      </c>
      <c r="F58" s="69">
        <v>6.53</v>
      </c>
      <c r="G58" s="67">
        <v>137586</v>
      </c>
      <c r="H58" s="69">
        <v>3.25</v>
      </c>
      <c r="I58" s="67">
        <v>45967</v>
      </c>
      <c r="J58" s="69">
        <v>15.24</v>
      </c>
      <c r="K58" s="67">
        <v>57331</v>
      </c>
      <c r="L58" s="69">
        <v>5.02</v>
      </c>
      <c r="M58" s="74">
        <v>1975</v>
      </c>
      <c r="N58" s="312">
        <v>-4.56</v>
      </c>
      <c r="O58" s="313"/>
      <c r="P58" s="67">
        <v>2268</v>
      </c>
      <c r="Q58" s="69">
        <v>0.03</v>
      </c>
      <c r="R58" s="67">
        <v>10786</v>
      </c>
      <c r="S58" s="69">
        <v>9.65</v>
      </c>
      <c r="T58" s="67">
        <v>292369</v>
      </c>
      <c r="U58" s="69">
        <v>4.56</v>
      </c>
      <c r="V58" s="67">
        <v>240687</v>
      </c>
      <c r="W58" s="69">
        <v>3.18</v>
      </c>
      <c r="X58" s="67">
        <v>51682</v>
      </c>
      <c r="Y58" s="71">
        <v>11.5</v>
      </c>
      <c r="Z58" s="77" t="s">
        <v>167</v>
      </c>
    </row>
    <row r="59" spans="1:26" s="73" customFormat="1" ht="11.25" customHeight="1">
      <c r="A59" s="314" t="s">
        <v>168</v>
      </c>
      <c r="B59" s="315"/>
      <c r="C59" s="67">
        <v>393558</v>
      </c>
      <c r="D59" s="69">
        <v>5.98</v>
      </c>
      <c r="E59" s="67">
        <v>137272</v>
      </c>
      <c r="F59" s="69">
        <v>6.83</v>
      </c>
      <c r="G59" s="67">
        <v>137734</v>
      </c>
      <c r="H59" s="69">
        <v>3.21</v>
      </c>
      <c r="I59" s="67">
        <v>46960</v>
      </c>
      <c r="J59" s="69">
        <v>12.87</v>
      </c>
      <c r="K59" s="67">
        <v>57381</v>
      </c>
      <c r="L59" s="69">
        <v>4.91</v>
      </c>
      <c r="M59" s="74">
        <v>1778</v>
      </c>
      <c r="N59" s="312">
        <v>-8.61</v>
      </c>
      <c r="O59" s="313"/>
      <c r="P59" s="67">
        <v>2060</v>
      </c>
      <c r="Q59" s="69">
        <v>-4.96</v>
      </c>
      <c r="R59" s="67">
        <v>10372</v>
      </c>
      <c r="S59" s="69">
        <v>15.51</v>
      </c>
      <c r="T59" s="67">
        <v>294064</v>
      </c>
      <c r="U59" s="69">
        <v>4.61</v>
      </c>
      <c r="V59" s="67">
        <v>242771</v>
      </c>
      <c r="W59" s="69">
        <v>3.43</v>
      </c>
      <c r="X59" s="67">
        <v>51293</v>
      </c>
      <c r="Y59" s="71">
        <v>10.59</v>
      </c>
      <c r="Z59" s="77" t="s">
        <v>169</v>
      </c>
    </row>
    <row r="60" spans="1:26" s="73" customFormat="1" ht="11.25" customHeight="1">
      <c r="A60" s="148" t="s">
        <v>390</v>
      </c>
      <c r="B60" s="149"/>
      <c r="C60" s="67">
        <v>396048</v>
      </c>
      <c r="D60" s="69">
        <v>5.7</v>
      </c>
      <c r="E60" s="67">
        <v>137363</v>
      </c>
      <c r="F60" s="69">
        <v>6.56</v>
      </c>
      <c r="G60" s="67">
        <v>138087</v>
      </c>
      <c r="H60" s="69">
        <v>2.04</v>
      </c>
      <c r="I60" s="67">
        <v>47925</v>
      </c>
      <c r="J60" s="69">
        <v>15.35</v>
      </c>
      <c r="K60" s="67">
        <v>58524</v>
      </c>
      <c r="L60" s="69">
        <v>5.6</v>
      </c>
      <c r="M60" s="74">
        <v>2002</v>
      </c>
      <c r="N60" s="312">
        <v>1.15</v>
      </c>
      <c r="O60" s="313"/>
      <c r="P60" s="67">
        <v>2038</v>
      </c>
      <c r="Q60" s="69">
        <v>-14.87</v>
      </c>
      <c r="R60" s="67">
        <v>10109</v>
      </c>
      <c r="S60" s="69">
        <v>10.78</v>
      </c>
      <c r="T60" s="67">
        <v>295366</v>
      </c>
      <c r="U60" s="69">
        <v>4.43</v>
      </c>
      <c r="V60" s="67">
        <v>242464</v>
      </c>
      <c r="W60" s="69">
        <v>3.53</v>
      </c>
      <c r="X60" s="67">
        <v>52901</v>
      </c>
      <c r="Y60" s="71">
        <v>8.78</v>
      </c>
      <c r="Z60" s="77" t="s">
        <v>354</v>
      </c>
    </row>
    <row r="61" spans="1:26" s="73" customFormat="1" ht="11.25" customHeight="1">
      <c r="A61" s="148" t="s">
        <v>384</v>
      </c>
      <c r="B61" s="149"/>
      <c r="C61" s="67">
        <v>396957</v>
      </c>
      <c r="D61" s="69">
        <v>5.07</v>
      </c>
      <c r="E61" s="67">
        <v>137287</v>
      </c>
      <c r="F61" s="69">
        <v>6.08</v>
      </c>
      <c r="G61" s="67">
        <v>139202</v>
      </c>
      <c r="H61" s="69">
        <v>2.3</v>
      </c>
      <c r="I61" s="67">
        <v>47988</v>
      </c>
      <c r="J61" s="69">
        <v>12.1</v>
      </c>
      <c r="K61" s="67">
        <v>58877</v>
      </c>
      <c r="L61" s="69">
        <v>4.57</v>
      </c>
      <c r="M61" s="74">
        <v>1866</v>
      </c>
      <c r="N61" s="312">
        <v>-11.27</v>
      </c>
      <c r="O61" s="313"/>
      <c r="P61" s="67">
        <v>1868</v>
      </c>
      <c r="Q61" s="69">
        <v>-22.99</v>
      </c>
      <c r="R61" s="67">
        <v>9870</v>
      </c>
      <c r="S61" s="69">
        <v>13.53</v>
      </c>
      <c r="T61" s="67">
        <v>297153</v>
      </c>
      <c r="U61" s="69">
        <v>4.13</v>
      </c>
      <c r="V61" s="67">
        <v>242877</v>
      </c>
      <c r="W61" s="69">
        <v>2.95</v>
      </c>
      <c r="X61" s="67">
        <v>54275</v>
      </c>
      <c r="Y61" s="71">
        <v>9.76</v>
      </c>
      <c r="Z61" s="77" t="s">
        <v>173</v>
      </c>
    </row>
    <row r="62" spans="1:26" s="73" customFormat="1" ht="11.25" customHeight="1">
      <c r="A62" s="314" t="s">
        <v>376</v>
      </c>
      <c r="B62" s="315"/>
      <c r="C62" s="67">
        <v>397839</v>
      </c>
      <c r="D62" s="69">
        <v>4.85</v>
      </c>
      <c r="E62" s="67">
        <v>137405</v>
      </c>
      <c r="F62" s="69">
        <v>6.12</v>
      </c>
      <c r="G62" s="67">
        <v>139289</v>
      </c>
      <c r="H62" s="69">
        <v>1.89</v>
      </c>
      <c r="I62" s="67">
        <v>48436</v>
      </c>
      <c r="J62" s="69">
        <v>11.71</v>
      </c>
      <c r="K62" s="67">
        <v>58771</v>
      </c>
      <c r="L62" s="69">
        <v>4.12</v>
      </c>
      <c r="M62" s="74">
        <v>1851</v>
      </c>
      <c r="N62" s="312">
        <v>-19.06</v>
      </c>
      <c r="O62" s="313"/>
      <c r="P62" s="67">
        <v>1952</v>
      </c>
      <c r="Q62" s="69">
        <v>-12.92</v>
      </c>
      <c r="R62" s="67">
        <v>10134</v>
      </c>
      <c r="S62" s="69">
        <v>13.65</v>
      </c>
      <c r="T62" s="67">
        <v>297463</v>
      </c>
      <c r="U62" s="69">
        <v>4.23</v>
      </c>
      <c r="V62" s="67">
        <v>243645</v>
      </c>
      <c r="W62" s="69">
        <v>2.94</v>
      </c>
      <c r="X62" s="67">
        <v>53818</v>
      </c>
      <c r="Y62" s="71">
        <v>10.5</v>
      </c>
      <c r="Z62" s="77" t="s">
        <v>175</v>
      </c>
    </row>
    <row r="63" spans="1:26" s="73" customFormat="1" ht="11.25" customHeight="1">
      <c r="A63" s="314" t="s">
        <v>385</v>
      </c>
      <c r="B63" s="315"/>
      <c r="C63" s="67">
        <v>400008</v>
      </c>
      <c r="D63" s="69">
        <v>4.72</v>
      </c>
      <c r="E63" s="67">
        <v>138343</v>
      </c>
      <c r="F63" s="69">
        <v>6.16</v>
      </c>
      <c r="G63" s="67">
        <v>139492</v>
      </c>
      <c r="H63" s="69">
        <v>1.44</v>
      </c>
      <c r="I63" s="67">
        <v>49592</v>
      </c>
      <c r="J63" s="69">
        <v>11.62</v>
      </c>
      <c r="K63" s="67">
        <v>58732</v>
      </c>
      <c r="L63" s="69">
        <v>3.96</v>
      </c>
      <c r="M63" s="74">
        <v>1693</v>
      </c>
      <c r="N63" s="312">
        <v>-17.74</v>
      </c>
      <c r="O63" s="313"/>
      <c r="P63" s="67">
        <v>1894</v>
      </c>
      <c r="Q63" s="69">
        <v>-12.63</v>
      </c>
      <c r="R63" s="67">
        <v>10260</v>
      </c>
      <c r="S63" s="69">
        <v>14.04</v>
      </c>
      <c r="T63" s="67">
        <v>296771</v>
      </c>
      <c r="U63" s="69">
        <v>3.7</v>
      </c>
      <c r="V63" s="67">
        <v>242736</v>
      </c>
      <c r="W63" s="69">
        <v>2.78</v>
      </c>
      <c r="X63" s="67">
        <v>54035</v>
      </c>
      <c r="Y63" s="71">
        <v>8.05</v>
      </c>
      <c r="Z63" s="77" t="s">
        <v>177</v>
      </c>
    </row>
    <row r="64" spans="1:26" s="73" customFormat="1" ht="11.25" customHeight="1">
      <c r="A64" s="314" t="s">
        <v>389</v>
      </c>
      <c r="B64" s="315"/>
      <c r="C64" s="67">
        <v>398939</v>
      </c>
      <c r="D64" s="69">
        <v>4.09</v>
      </c>
      <c r="E64" s="67">
        <v>137510</v>
      </c>
      <c r="F64" s="69">
        <v>5.61</v>
      </c>
      <c r="G64" s="67">
        <v>139716</v>
      </c>
      <c r="H64" s="69">
        <v>1.95</v>
      </c>
      <c r="I64" s="67">
        <v>48383</v>
      </c>
      <c r="J64" s="69">
        <v>5.94</v>
      </c>
      <c r="K64" s="67">
        <v>58708</v>
      </c>
      <c r="L64" s="69">
        <v>3.82</v>
      </c>
      <c r="M64" s="74">
        <v>1693</v>
      </c>
      <c r="N64" s="312">
        <v>-16.83</v>
      </c>
      <c r="O64" s="313"/>
      <c r="P64" s="67">
        <v>1795</v>
      </c>
      <c r="Q64" s="69">
        <v>-19.39</v>
      </c>
      <c r="R64" s="67">
        <v>11134</v>
      </c>
      <c r="S64" s="69">
        <v>16.54</v>
      </c>
      <c r="T64" s="67">
        <v>297951</v>
      </c>
      <c r="U64" s="69">
        <v>4.02</v>
      </c>
      <c r="V64" s="67">
        <v>242607</v>
      </c>
      <c r="W64" s="69">
        <v>2.73</v>
      </c>
      <c r="X64" s="67">
        <v>55343</v>
      </c>
      <c r="Y64" s="71">
        <v>10.09</v>
      </c>
      <c r="Z64" s="77" t="s">
        <v>179</v>
      </c>
    </row>
    <row r="65" spans="1:26" s="73" customFormat="1" ht="11.25" customHeight="1">
      <c r="A65" s="148" t="s">
        <v>377</v>
      </c>
      <c r="B65" s="149"/>
      <c r="C65" s="67">
        <v>400661</v>
      </c>
      <c r="D65" s="69">
        <v>4.81</v>
      </c>
      <c r="E65" s="67">
        <v>137935</v>
      </c>
      <c r="F65" s="69">
        <v>5.78</v>
      </c>
      <c r="G65" s="67">
        <v>139870</v>
      </c>
      <c r="H65" s="69">
        <v>2.27</v>
      </c>
      <c r="I65" s="67">
        <v>49302</v>
      </c>
      <c r="J65" s="69">
        <v>10.24</v>
      </c>
      <c r="K65" s="67">
        <v>58768</v>
      </c>
      <c r="L65" s="69">
        <v>3.98</v>
      </c>
      <c r="M65" s="74">
        <v>1846</v>
      </c>
      <c r="N65" s="312">
        <v>1.37</v>
      </c>
      <c r="O65" s="313"/>
      <c r="P65" s="67">
        <v>1661</v>
      </c>
      <c r="Q65" s="69">
        <v>-23.75</v>
      </c>
      <c r="R65" s="67">
        <v>11280</v>
      </c>
      <c r="S65" s="69">
        <v>14.36</v>
      </c>
      <c r="T65" s="67">
        <v>298163</v>
      </c>
      <c r="U65" s="69">
        <v>4.65</v>
      </c>
      <c r="V65" s="67">
        <v>243450</v>
      </c>
      <c r="W65" s="69">
        <v>3.38</v>
      </c>
      <c r="X65" s="67">
        <v>54714</v>
      </c>
      <c r="Y65" s="71">
        <v>10.7</v>
      </c>
      <c r="Z65" s="77" t="s">
        <v>181</v>
      </c>
    </row>
    <row r="66" spans="1:26" s="73" customFormat="1" ht="11.25" customHeight="1">
      <c r="A66" s="314" t="s">
        <v>391</v>
      </c>
      <c r="B66" s="315"/>
      <c r="C66" s="67">
        <v>403270</v>
      </c>
      <c r="D66" s="69">
        <v>4.86</v>
      </c>
      <c r="E66" s="67">
        <v>139522</v>
      </c>
      <c r="F66" s="69">
        <v>6.2</v>
      </c>
      <c r="G66" s="67">
        <v>138659</v>
      </c>
      <c r="H66" s="69">
        <v>1</v>
      </c>
      <c r="I66" s="67">
        <v>50235</v>
      </c>
      <c r="J66" s="69">
        <v>14.14</v>
      </c>
      <c r="K66" s="67">
        <v>59519</v>
      </c>
      <c r="L66" s="69">
        <v>3.98</v>
      </c>
      <c r="M66" s="74">
        <v>2011</v>
      </c>
      <c r="N66" s="312">
        <v>-7.55</v>
      </c>
      <c r="O66" s="313"/>
      <c r="P66" s="67">
        <v>1672</v>
      </c>
      <c r="Q66" s="69">
        <v>-27.38</v>
      </c>
      <c r="R66" s="67">
        <v>11652</v>
      </c>
      <c r="S66" s="69">
        <v>14.52</v>
      </c>
      <c r="T66" s="67">
        <v>299474</v>
      </c>
      <c r="U66" s="69">
        <v>4.17</v>
      </c>
      <c r="V66" s="67">
        <v>244316</v>
      </c>
      <c r="W66" s="69">
        <v>2.9</v>
      </c>
      <c r="X66" s="67">
        <v>55159</v>
      </c>
      <c r="Y66" s="71">
        <v>10.14</v>
      </c>
      <c r="Z66" s="77" t="s">
        <v>183</v>
      </c>
    </row>
    <row r="67" spans="1:26" s="73" customFormat="1" ht="11.25" customHeight="1">
      <c r="A67" s="148" t="s">
        <v>386</v>
      </c>
      <c r="B67" s="149"/>
      <c r="C67" s="67">
        <v>403721</v>
      </c>
      <c r="D67" s="69">
        <v>4.39</v>
      </c>
      <c r="E67" s="67">
        <v>142423</v>
      </c>
      <c r="F67" s="69">
        <v>6.43</v>
      </c>
      <c r="G67" s="67">
        <v>138267</v>
      </c>
      <c r="H67" s="69">
        <v>0.99</v>
      </c>
      <c r="I67" s="67">
        <v>48702</v>
      </c>
      <c r="J67" s="69">
        <v>9.13</v>
      </c>
      <c r="K67" s="67">
        <v>59391</v>
      </c>
      <c r="L67" s="69">
        <v>3.89</v>
      </c>
      <c r="M67" s="74">
        <v>2031</v>
      </c>
      <c r="N67" s="312">
        <v>-18.3</v>
      </c>
      <c r="O67" s="313"/>
      <c r="P67" s="67">
        <v>1766</v>
      </c>
      <c r="Q67" s="69">
        <v>-10.91</v>
      </c>
      <c r="R67" s="67">
        <v>11141</v>
      </c>
      <c r="S67" s="69">
        <v>14.24</v>
      </c>
      <c r="T67" s="67">
        <v>302462</v>
      </c>
      <c r="U67" s="69">
        <v>4.45</v>
      </c>
      <c r="V67" s="67">
        <v>246811</v>
      </c>
      <c r="W67" s="69">
        <v>3.47</v>
      </c>
      <c r="X67" s="67">
        <v>55651</v>
      </c>
      <c r="Y67" s="71">
        <v>9.03</v>
      </c>
      <c r="Z67" s="77" t="s">
        <v>161</v>
      </c>
    </row>
    <row r="68" spans="1:26" s="73" customFormat="1" ht="11.25" customHeight="1">
      <c r="A68" s="314" t="s">
        <v>375</v>
      </c>
      <c r="B68" s="315"/>
      <c r="C68" s="67">
        <v>402932</v>
      </c>
      <c r="D68" s="69">
        <v>4.06</v>
      </c>
      <c r="E68" s="67">
        <v>141352</v>
      </c>
      <c r="F68" s="69">
        <v>5.8</v>
      </c>
      <c r="G68" s="67">
        <v>137370</v>
      </c>
      <c r="H68" s="69">
        <v>0.19</v>
      </c>
      <c r="I68" s="67">
        <v>49533</v>
      </c>
      <c r="J68" s="69">
        <v>10.23</v>
      </c>
      <c r="K68" s="67">
        <v>59343</v>
      </c>
      <c r="L68" s="69">
        <v>3.7</v>
      </c>
      <c r="M68" s="74">
        <v>2122</v>
      </c>
      <c r="N68" s="312">
        <v>3.39</v>
      </c>
      <c r="O68" s="313"/>
      <c r="P68" s="67">
        <v>1674</v>
      </c>
      <c r="Q68" s="69">
        <v>-12.16</v>
      </c>
      <c r="R68" s="67">
        <v>11539</v>
      </c>
      <c r="S68" s="69">
        <v>11.04</v>
      </c>
      <c r="T68" s="67">
        <v>302397</v>
      </c>
      <c r="U68" s="69">
        <v>3.82</v>
      </c>
      <c r="V68" s="67">
        <v>248514</v>
      </c>
      <c r="W68" s="69">
        <v>3.32</v>
      </c>
      <c r="X68" s="67">
        <v>53883</v>
      </c>
      <c r="Y68" s="71">
        <v>6.17</v>
      </c>
      <c r="Z68" s="77" t="s">
        <v>163</v>
      </c>
    </row>
    <row r="69" spans="1:26" s="73" customFormat="1" ht="11.25" customHeight="1">
      <c r="A69" s="314" t="s">
        <v>387</v>
      </c>
      <c r="B69" s="315"/>
      <c r="C69" s="67">
        <v>404146</v>
      </c>
      <c r="D69" s="69">
        <v>3.87</v>
      </c>
      <c r="E69" s="67">
        <v>142504</v>
      </c>
      <c r="F69" s="69">
        <v>6.46</v>
      </c>
      <c r="G69" s="67">
        <v>138001</v>
      </c>
      <c r="H69" s="69">
        <v>0.28</v>
      </c>
      <c r="I69" s="67">
        <v>48863</v>
      </c>
      <c r="J69" s="69">
        <v>7.68</v>
      </c>
      <c r="K69" s="67">
        <v>59358</v>
      </c>
      <c r="L69" s="69">
        <v>3.51</v>
      </c>
      <c r="M69" s="74">
        <v>1823</v>
      </c>
      <c r="N69" s="312">
        <v>-10.1</v>
      </c>
      <c r="O69" s="313"/>
      <c r="P69" s="67">
        <v>1801</v>
      </c>
      <c r="Q69" s="69">
        <v>-16.03</v>
      </c>
      <c r="R69" s="67">
        <v>11795</v>
      </c>
      <c r="S69" s="69">
        <v>9.89</v>
      </c>
      <c r="T69" s="67">
        <v>303410</v>
      </c>
      <c r="U69" s="69">
        <v>3.97</v>
      </c>
      <c r="V69" s="67">
        <v>248595</v>
      </c>
      <c r="W69" s="69">
        <v>3.6</v>
      </c>
      <c r="X69" s="67">
        <v>54815</v>
      </c>
      <c r="Y69" s="71">
        <v>5.71</v>
      </c>
      <c r="Z69" s="77" t="s">
        <v>165</v>
      </c>
    </row>
    <row r="70" spans="1:26" s="73" customFormat="1" ht="11.25" customHeight="1">
      <c r="A70" s="314" t="s">
        <v>388</v>
      </c>
      <c r="B70" s="315"/>
      <c r="C70" s="67">
        <v>404780</v>
      </c>
      <c r="D70" s="69">
        <v>3.78</v>
      </c>
      <c r="E70" s="67">
        <v>141960</v>
      </c>
      <c r="F70" s="69">
        <v>5.86</v>
      </c>
      <c r="G70" s="67">
        <v>138468</v>
      </c>
      <c r="H70" s="69">
        <v>0.64</v>
      </c>
      <c r="I70" s="67">
        <v>49538</v>
      </c>
      <c r="J70" s="69">
        <v>7.77</v>
      </c>
      <c r="K70" s="67">
        <v>59262</v>
      </c>
      <c r="L70" s="69">
        <v>3.37</v>
      </c>
      <c r="M70" s="74">
        <v>2078</v>
      </c>
      <c r="N70" s="312">
        <v>5.22</v>
      </c>
      <c r="O70" s="313"/>
      <c r="P70" s="67">
        <v>1746</v>
      </c>
      <c r="Q70" s="69">
        <v>-23.03</v>
      </c>
      <c r="R70" s="67">
        <v>11727</v>
      </c>
      <c r="S70" s="69">
        <v>8.73</v>
      </c>
      <c r="T70" s="67">
        <v>304250</v>
      </c>
      <c r="U70" s="69">
        <v>4.06</v>
      </c>
      <c r="V70" s="67">
        <v>249492</v>
      </c>
      <c r="W70" s="69">
        <v>3.66</v>
      </c>
      <c r="X70" s="67">
        <v>54759</v>
      </c>
      <c r="Y70" s="71">
        <v>5.95</v>
      </c>
      <c r="Z70" s="77" t="s">
        <v>167</v>
      </c>
    </row>
    <row r="71" spans="1:26" s="73" customFormat="1" ht="11.25" customHeight="1">
      <c r="A71" s="314" t="s">
        <v>371</v>
      </c>
      <c r="B71" s="315"/>
      <c r="C71" s="67">
        <v>407174</v>
      </c>
      <c r="D71" s="69">
        <v>3.46</v>
      </c>
      <c r="E71" s="67">
        <v>144973</v>
      </c>
      <c r="F71" s="69">
        <v>5.61</v>
      </c>
      <c r="G71" s="67">
        <v>138516</v>
      </c>
      <c r="H71" s="69">
        <v>0.57</v>
      </c>
      <c r="I71" s="67">
        <v>50022</v>
      </c>
      <c r="J71" s="69">
        <v>6.52</v>
      </c>
      <c r="K71" s="67">
        <v>59168</v>
      </c>
      <c r="L71" s="69">
        <v>3.11</v>
      </c>
      <c r="M71" s="74">
        <v>1638</v>
      </c>
      <c r="N71" s="312">
        <v>-7.87</v>
      </c>
      <c r="O71" s="313"/>
      <c r="P71" s="67">
        <v>1897</v>
      </c>
      <c r="Q71" s="69">
        <v>-7.91</v>
      </c>
      <c r="R71" s="67">
        <v>10960</v>
      </c>
      <c r="S71" s="69">
        <v>5.66</v>
      </c>
      <c r="T71" s="67">
        <v>305492</v>
      </c>
      <c r="U71" s="69">
        <v>3.89</v>
      </c>
      <c r="V71" s="67">
        <v>251221</v>
      </c>
      <c r="W71" s="69">
        <v>3.48</v>
      </c>
      <c r="X71" s="67">
        <v>54271</v>
      </c>
      <c r="Y71" s="71">
        <v>5.8</v>
      </c>
      <c r="Z71" s="77" t="s">
        <v>169</v>
      </c>
    </row>
    <row r="72" spans="1:26" s="73" customFormat="1" ht="11.25" customHeight="1">
      <c r="A72" s="314" t="s">
        <v>383</v>
      </c>
      <c r="B72" s="315"/>
      <c r="C72" s="67">
        <v>407269</v>
      </c>
      <c r="D72" s="69">
        <v>2.83</v>
      </c>
      <c r="E72" s="67">
        <v>143311</v>
      </c>
      <c r="F72" s="69">
        <v>4.33</v>
      </c>
      <c r="G72" s="67">
        <v>139112</v>
      </c>
      <c r="H72" s="69">
        <v>0.74</v>
      </c>
      <c r="I72" s="67">
        <v>50558</v>
      </c>
      <c r="J72" s="69">
        <v>5.49</v>
      </c>
      <c r="K72" s="67">
        <v>60405</v>
      </c>
      <c r="L72" s="69">
        <v>3.21</v>
      </c>
      <c r="M72" s="74">
        <v>1629</v>
      </c>
      <c r="N72" s="312">
        <v>-18.63</v>
      </c>
      <c r="O72" s="313"/>
      <c r="P72" s="67">
        <v>1696</v>
      </c>
      <c r="Q72" s="69">
        <v>-16.77</v>
      </c>
      <c r="R72" s="67">
        <v>10558</v>
      </c>
      <c r="S72" s="69">
        <v>4.44</v>
      </c>
      <c r="T72" s="67">
        <v>308369</v>
      </c>
      <c r="U72" s="69">
        <v>4.4</v>
      </c>
      <c r="V72" s="67">
        <v>252543</v>
      </c>
      <c r="W72" s="69">
        <v>4.16</v>
      </c>
      <c r="X72" s="67">
        <v>55825</v>
      </c>
      <c r="Y72" s="71">
        <v>5.53</v>
      </c>
      <c r="Z72" s="77" t="s">
        <v>372</v>
      </c>
    </row>
    <row r="73" spans="1:26" s="73" customFormat="1" ht="11.25" customHeight="1">
      <c r="A73" s="314" t="s">
        <v>172</v>
      </c>
      <c r="B73" s="315"/>
      <c r="C73" s="67">
        <v>410226</v>
      </c>
      <c r="D73" s="69">
        <v>3.34</v>
      </c>
      <c r="E73" s="67">
        <v>143738</v>
      </c>
      <c r="F73" s="69">
        <v>4.7</v>
      </c>
      <c r="G73" s="67">
        <v>140590</v>
      </c>
      <c r="H73" s="69">
        <v>1</v>
      </c>
      <c r="I73" s="67">
        <v>51683</v>
      </c>
      <c r="J73" s="69">
        <v>7.7</v>
      </c>
      <c r="K73" s="67">
        <v>60583</v>
      </c>
      <c r="L73" s="69">
        <v>2.9</v>
      </c>
      <c r="M73" s="74">
        <v>1811</v>
      </c>
      <c r="N73" s="312">
        <v>-2.95</v>
      </c>
      <c r="O73" s="313"/>
      <c r="P73" s="67">
        <v>1863</v>
      </c>
      <c r="Q73" s="69">
        <v>-0.27</v>
      </c>
      <c r="R73" s="67">
        <v>9957</v>
      </c>
      <c r="S73" s="69">
        <v>0.88</v>
      </c>
      <c r="T73" s="67">
        <v>310047</v>
      </c>
      <c r="U73" s="69">
        <v>4.34</v>
      </c>
      <c r="V73" s="67">
        <v>252704</v>
      </c>
      <c r="W73" s="69">
        <v>4.05</v>
      </c>
      <c r="X73" s="67">
        <v>57344</v>
      </c>
      <c r="Y73" s="71">
        <v>5.65</v>
      </c>
      <c r="Z73" s="77" t="s">
        <v>173</v>
      </c>
    </row>
    <row r="74" spans="1:26" s="73" customFormat="1" ht="11.25" customHeight="1">
      <c r="A74" s="314" t="s">
        <v>174</v>
      </c>
      <c r="B74" s="315"/>
      <c r="C74" s="67">
        <v>411098</v>
      </c>
      <c r="D74" s="69">
        <v>3.33</v>
      </c>
      <c r="E74" s="67">
        <v>143076</v>
      </c>
      <c r="F74" s="69">
        <v>4.13</v>
      </c>
      <c r="G74" s="67">
        <v>141888</v>
      </c>
      <c r="H74" s="69">
        <v>1.87</v>
      </c>
      <c r="I74" s="67">
        <v>52110</v>
      </c>
      <c r="J74" s="69">
        <v>7.58</v>
      </c>
      <c r="K74" s="67">
        <v>60252</v>
      </c>
      <c r="L74" s="69">
        <v>2.52</v>
      </c>
      <c r="M74" s="74">
        <v>1838</v>
      </c>
      <c r="N74" s="312">
        <v>-0.73</v>
      </c>
      <c r="O74" s="313"/>
      <c r="P74" s="67">
        <v>1965</v>
      </c>
      <c r="Q74" s="69">
        <v>0.68</v>
      </c>
      <c r="R74" s="67">
        <v>9969</v>
      </c>
      <c r="S74" s="69">
        <v>-1.64</v>
      </c>
      <c r="T74" s="67">
        <v>310486</v>
      </c>
      <c r="U74" s="69">
        <v>4.38</v>
      </c>
      <c r="V74" s="67">
        <v>252900</v>
      </c>
      <c r="W74" s="69">
        <v>3.8</v>
      </c>
      <c r="X74" s="67">
        <v>57586</v>
      </c>
      <c r="Y74" s="71">
        <v>7</v>
      </c>
      <c r="Z74" s="77" t="s">
        <v>175</v>
      </c>
    </row>
    <row r="75" spans="1:26" s="73" customFormat="1" ht="11.25" customHeight="1">
      <c r="A75" s="314" t="s">
        <v>176</v>
      </c>
      <c r="B75" s="315"/>
      <c r="C75" s="67">
        <v>412728</v>
      </c>
      <c r="D75" s="69">
        <v>3.18</v>
      </c>
      <c r="E75" s="67">
        <v>142974</v>
      </c>
      <c r="F75" s="69">
        <v>3.35</v>
      </c>
      <c r="G75" s="67">
        <v>142594</v>
      </c>
      <c r="H75" s="69">
        <v>2.22</v>
      </c>
      <c r="I75" s="67">
        <v>53336</v>
      </c>
      <c r="J75" s="69">
        <v>7.55</v>
      </c>
      <c r="K75" s="67">
        <v>60179</v>
      </c>
      <c r="L75" s="69">
        <v>2.46</v>
      </c>
      <c r="M75" s="74">
        <v>1795</v>
      </c>
      <c r="N75" s="312">
        <v>6</v>
      </c>
      <c r="O75" s="313"/>
      <c r="P75" s="67">
        <v>1972</v>
      </c>
      <c r="Q75" s="69">
        <v>4.12</v>
      </c>
      <c r="R75" s="67">
        <v>9878</v>
      </c>
      <c r="S75" s="69">
        <v>-3.73</v>
      </c>
      <c r="T75" s="67">
        <v>311797</v>
      </c>
      <c r="U75" s="69">
        <v>5.06</v>
      </c>
      <c r="V75" s="67">
        <v>253719</v>
      </c>
      <c r="W75" s="69">
        <v>4.52</v>
      </c>
      <c r="X75" s="67">
        <v>58078</v>
      </c>
      <c r="Y75" s="71">
        <v>7.48</v>
      </c>
      <c r="Z75" s="77" t="s">
        <v>177</v>
      </c>
    </row>
    <row r="76" spans="1:26" s="73" customFormat="1" ht="11.25" customHeight="1">
      <c r="A76" s="314" t="s">
        <v>389</v>
      </c>
      <c r="B76" s="315"/>
      <c r="C76" s="67">
        <v>412758</v>
      </c>
      <c r="D76" s="69">
        <v>3.46</v>
      </c>
      <c r="E76" s="67">
        <v>143233</v>
      </c>
      <c r="F76" s="69">
        <v>4.16</v>
      </c>
      <c r="G76" s="67">
        <v>141730</v>
      </c>
      <c r="H76" s="69">
        <v>1.44</v>
      </c>
      <c r="I76" s="67">
        <v>53448</v>
      </c>
      <c r="J76" s="69">
        <v>10.47</v>
      </c>
      <c r="K76" s="67">
        <v>59942</v>
      </c>
      <c r="L76" s="69">
        <v>2.1</v>
      </c>
      <c r="M76" s="74">
        <v>1683</v>
      </c>
      <c r="N76" s="312">
        <v>-0.6</v>
      </c>
      <c r="O76" s="313"/>
      <c r="P76" s="67">
        <v>1975</v>
      </c>
      <c r="Q76" s="69">
        <v>10.07</v>
      </c>
      <c r="R76" s="67">
        <v>10747</v>
      </c>
      <c r="S76" s="69">
        <v>-3.47</v>
      </c>
      <c r="T76" s="67">
        <v>313045</v>
      </c>
      <c r="U76" s="69">
        <v>5.07</v>
      </c>
      <c r="V76" s="67">
        <v>254866</v>
      </c>
      <c r="W76" s="69">
        <v>5.05</v>
      </c>
      <c r="X76" s="67">
        <v>58179</v>
      </c>
      <c r="Y76" s="71">
        <v>5.12</v>
      </c>
      <c r="Z76" s="77" t="s">
        <v>179</v>
      </c>
    </row>
    <row r="77" spans="1:26" s="73" customFormat="1" ht="11.25" customHeight="1">
      <c r="A77" s="314" t="s">
        <v>377</v>
      </c>
      <c r="B77" s="315"/>
      <c r="C77" s="67">
        <v>414318</v>
      </c>
      <c r="D77" s="69">
        <v>3.41</v>
      </c>
      <c r="E77" s="67">
        <v>144284</v>
      </c>
      <c r="F77" s="69">
        <v>4.6</v>
      </c>
      <c r="G77" s="67">
        <v>141555</v>
      </c>
      <c r="H77" s="69">
        <v>1.21</v>
      </c>
      <c r="I77" s="67">
        <v>53481</v>
      </c>
      <c r="J77" s="69">
        <v>8.48</v>
      </c>
      <c r="K77" s="67">
        <v>59829</v>
      </c>
      <c r="L77" s="69">
        <v>1.81</v>
      </c>
      <c r="M77" s="74">
        <v>1650</v>
      </c>
      <c r="N77" s="312">
        <v>-10.62</v>
      </c>
      <c r="O77" s="313"/>
      <c r="P77" s="67">
        <v>1903</v>
      </c>
      <c r="Q77" s="69">
        <v>14.55</v>
      </c>
      <c r="R77" s="67">
        <v>11616</v>
      </c>
      <c r="S77" s="69">
        <v>2.98</v>
      </c>
      <c r="T77" s="67">
        <v>312371</v>
      </c>
      <c r="U77" s="69">
        <v>4.76</v>
      </c>
      <c r="V77" s="67">
        <v>255068</v>
      </c>
      <c r="W77" s="69">
        <v>4.77</v>
      </c>
      <c r="X77" s="67">
        <v>57303</v>
      </c>
      <c r="Y77" s="71">
        <v>4.73</v>
      </c>
      <c r="Z77" s="77" t="s">
        <v>181</v>
      </c>
    </row>
    <row r="78" spans="1:26" s="73" customFormat="1" ht="11.25" customHeight="1">
      <c r="A78" s="314" t="s">
        <v>182</v>
      </c>
      <c r="B78" s="315"/>
      <c r="C78" s="67">
        <v>414807</v>
      </c>
      <c r="D78" s="69">
        <v>2.86</v>
      </c>
      <c r="E78" s="67">
        <v>145897</v>
      </c>
      <c r="F78" s="69">
        <v>4.57</v>
      </c>
      <c r="G78" s="67">
        <v>140188</v>
      </c>
      <c r="H78" s="69">
        <v>1.1</v>
      </c>
      <c r="I78" s="67">
        <v>53634</v>
      </c>
      <c r="J78" s="69">
        <v>6.77</v>
      </c>
      <c r="K78" s="67">
        <v>60359</v>
      </c>
      <c r="L78" s="69">
        <v>1.41</v>
      </c>
      <c r="M78" s="74">
        <v>1940</v>
      </c>
      <c r="N78" s="312">
        <v>-3.51</v>
      </c>
      <c r="O78" s="313"/>
      <c r="P78" s="67">
        <v>1770</v>
      </c>
      <c r="Q78" s="69">
        <v>5.85</v>
      </c>
      <c r="R78" s="67">
        <v>11019</v>
      </c>
      <c r="S78" s="69">
        <v>-5.44</v>
      </c>
      <c r="T78" s="67">
        <v>313664</v>
      </c>
      <c r="U78" s="69">
        <v>4.74</v>
      </c>
      <c r="V78" s="67">
        <v>256823</v>
      </c>
      <c r="W78" s="69">
        <v>5.12</v>
      </c>
      <c r="X78" s="67">
        <v>56841</v>
      </c>
      <c r="Y78" s="71">
        <v>3.05</v>
      </c>
      <c r="Z78" s="77" t="s">
        <v>183</v>
      </c>
    </row>
    <row r="79" spans="1:26" s="73" customFormat="1" ht="11.25" customHeight="1">
      <c r="A79" s="148" t="s">
        <v>160</v>
      </c>
      <c r="B79" s="149"/>
      <c r="C79" s="67">
        <v>417504</v>
      </c>
      <c r="D79" s="69">
        <v>3.41</v>
      </c>
      <c r="E79" s="67">
        <v>148675</v>
      </c>
      <c r="F79" s="69">
        <v>4.39</v>
      </c>
      <c r="G79" s="67">
        <v>139518</v>
      </c>
      <c r="H79" s="69">
        <v>0.91</v>
      </c>
      <c r="I79" s="67">
        <v>54231</v>
      </c>
      <c r="J79" s="69">
        <v>11.35</v>
      </c>
      <c r="K79" s="67">
        <v>60263</v>
      </c>
      <c r="L79" s="69">
        <v>1.47</v>
      </c>
      <c r="M79" s="74">
        <v>2230</v>
      </c>
      <c r="N79" s="312">
        <v>9.84</v>
      </c>
      <c r="O79" s="313"/>
      <c r="P79" s="67">
        <v>1758</v>
      </c>
      <c r="Q79" s="69">
        <v>-0.48</v>
      </c>
      <c r="R79" s="67">
        <v>10828</v>
      </c>
      <c r="S79" s="69">
        <v>-2.81</v>
      </c>
      <c r="T79" s="67">
        <v>316722</v>
      </c>
      <c r="U79" s="69">
        <v>4.71</v>
      </c>
      <c r="V79" s="67">
        <v>259101</v>
      </c>
      <c r="W79" s="69">
        <v>4.98</v>
      </c>
      <c r="X79" s="67">
        <v>57621</v>
      </c>
      <c r="Y79" s="71">
        <v>3.54</v>
      </c>
      <c r="Z79" s="77" t="s">
        <v>161</v>
      </c>
    </row>
    <row r="80" spans="1:26" s="73" customFormat="1" ht="11.25" customHeight="1">
      <c r="A80" s="314" t="s">
        <v>162</v>
      </c>
      <c r="B80" s="315"/>
      <c r="C80" s="67">
        <v>416588</v>
      </c>
      <c r="D80" s="69">
        <v>3.39</v>
      </c>
      <c r="E80" s="67">
        <v>147301</v>
      </c>
      <c r="F80" s="69">
        <v>4.21</v>
      </c>
      <c r="G80" s="67">
        <v>139061</v>
      </c>
      <c r="H80" s="69">
        <v>1.23</v>
      </c>
      <c r="I80" s="67">
        <v>54070</v>
      </c>
      <c r="J80" s="69">
        <v>9.16</v>
      </c>
      <c r="K80" s="67">
        <v>60195</v>
      </c>
      <c r="L80" s="69">
        <v>1.44</v>
      </c>
      <c r="M80" s="74">
        <v>2358</v>
      </c>
      <c r="N80" s="312">
        <v>11.12</v>
      </c>
      <c r="O80" s="313"/>
      <c r="P80" s="67">
        <v>1780</v>
      </c>
      <c r="Q80" s="69">
        <v>6.34</v>
      </c>
      <c r="R80" s="67">
        <v>11824</v>
      </c>
      <c r="S80" s="69">
        <v>2.47</v>
      </c>
      <c r="T80" s="67">
        <v>317690</v>
      </c>
      <c r="U80" s="69">
        <v>5.06</v>
      </c>
      <c r="V80" s="67">
        <v>260400</v>
      </c>
      <c r="W80" s="69">
        <v>4.78</v>
      </c>
      <c r="X80" s="67">
        <v>57290</v>
      </c>
      <c r="Y80" s="71">
        <v>6.32</v>
      </c>
      <c r="Z80" s="77" t="s">
        <v>163</v>
      </c>
    </row>
    <row r="81" spans="1:26" s="73" customFormat="1" ht="11.25" customHeight="1">
      <c r="A81" s="314" t="s">
        <v>164</v>
      </c>
      <c r="B81" s="315"/>
      <c r="C81" s="67">
        <v>418123</v>
      </c>
      <c r="D81" s="69">
        <v>3.46</v>
      </c>
      <c r="E81" s="67">
        <v>148297</v>
      </c>
      <c r="F81" s="69">
        <v>4.06</v>
      </c>
      <c r="G81" s="67">
        <v>139636</v>
      </c>
      <c r="H81" s="69">
        <v>1.19</v>
      </c>
      <c r="I81" s="67">
        <v>54776</v>
      </c>
      <c r="J81" s="69">
        <v>12.1</v>
      </c>
      <c r="K81" s="67">
        <v>60140</v>
      </c>
      <c r="L81" s="69">
        <v>1.32</v>
      </c>
      <c r="M81" s="74">
        <v>1989</v>
      </c>
      <c r="N81" s="312">
        <v>9.06</v>
      </c>
      <c r="O81" s="313"/>
      <c r="P81" s="67">
        <v>1771</v>
      </c>
      <c r="Q81" s="69">
        <v>-1.69</v>
      </c>
      <c r="R81" s="67">
        <v>11514</v>
      </c>
      <c r="S81" s="69">
        <v>-2.38</v>
      </c>
      <c r="T81" s="67">
        <v>318284</v>
      </c>
      <c r="U81" s="69">
        <v>4.9</v>
      </c>
      <c r="V81" s="67">
        <v>260886</v>
      </c>
      <c r="W81" s="69">
        <v>4.94</v>
      </c>
      <c r="X81" s="67">
        <v>57398</v>
      </c>
      <c r="Y81" s="71">
        <v>4.71</v>
      </c>
      <c r="Z81" s="77" t="s">
        <v>165</v>
      </c>
    </row>
    <row r="82" spans="1:26" s="73" customFormat="1" ht="11.25" customHeight="1">
      <c r="A82" s="314" t="s">
        <v>166</v>
      </c>
      <c r="B82" s="315"/>
      <c r="C82" s="67">
        <v>419906</v>
      </c>
      <c r="D82" s="69">
        <v>3.74</v>
      </c>
      <c r="E82" s="67">
        <v>147874</v>
      </c>
      <c r="F82" s="69">
        <v>4.17</v>
      </c>
      <c r="G82" s="67">
        <v>140793</v>
      </c>
      <c r="H82" s="69">
        <v>1.68</v>
      </c>
      <c r="I82" s="67">
        <v>55804</v>
      </c>
      <c r="J82" s="69">
        <v>12.65</v>
      </c>
      <c r="K82" s="67">
        <v>59967</v>
      </c>
      <c r="L82" s="69">
        <v>1.19</v>
      </c>
      <c r="M82" s="74">
        <v>1969</v>
      </c>
      <c r="N82" s="312">
        <v>-5.22</v>
      </c>
      <c r="O82" s="313"/>
      <c r="P82" s="67">
        <v>1811</v>
      </c>
      <c r="Q82" s="69">
        <v>3.73</v>
      </c>
      <c r="R82" s="67">
        <v>11689</v>
      </c>
      <c r="S82" s="69">
        <v>-0.32</v>
      </c>
      <c r="T82" s="67">
        <v>320203</v>
      </c>
      <c r="U82" s="69">
        <v>5.24</v>
      </c>
      <c r="V82" s="67">
        <v>262401</v>
      </c>
      <c r="W82" s="69">
        <v>5.17</v>
      </c>
      <c r="X82" s="67">
        <v>57803</v>
      </c>
      <c r="Y82" s="71">
        <v>5.56</v>
      </c>
      <c r="Z82" s="77" t="s">
        <v>167</v>
      </c>
    </row>
    <row r="83" spans="1:26" s="73" customFormat="1" ht="11.25" customHeight="1">
      <c r="A83" s="314" t="s">
        <v>168</v>
      </c>
      <c r="B83" s="315"/>
      <c r="C83" s="67">
        <v>420940</v>
      </c>
      <c r="D83" s="69">
        <v>3.38</v>
      </c>
      <c r="E83" s="67">
        <v>149501</v>
      </c>
      <c r="F83" s="69">
        <v>3.12</v>
      </c>
      <c r="G83" s="67">
        <v>140163</v>
      </c>
      <c r="H83" s="69">
        <v>1.19</v>
      </c>
      <c r="I83" s="67">
        <v>56714</v>
      </c>
      <c r="J83" s="69">
        <v>13.38</v>
      </c>
      <c r="K83" s="67">
        <v>59811</v>
      </c>
      <c r="L83" s="69">
        <v>1.09</v>
      </c>
      <c r="M83" s="74">
        <v>1828</v>
      </c>
      <c r="N83" s="312">
        <v>11.57</v>
      </c>
      <c r="O83" s="313"/>
      <c r="P83" s="67">
        <v>1772</v>
      </c>
      <c r="Q83" s="69">
        <v>-6.59</v>
      </c>
      <c r="R83" s="67">
        <v>11150</v>
      </c>
      <c r="S83" s="69">
        <v>1.74</v>
      </c>
      <c r="T83" s="67">
        <v>320227</v>
      </c>
      <c r="U83" s="69">
        <v>4.82</v>
      </c>
      <c r="V83" s="67">
        <v>262982</v>
      </c>
      <c r="W83" s="69">
        <v>4.68</v>
      </c>
      <c r="X83" s="67">
        <v>57245</v>
      </c>
      <c r="Y83" s="71">
        <v>5.48</v>
      </c>
      <c r="Z83" s="77" t="s">
        <v>169</v>
      </c>
    </row>
    <row r="84" spans="1:26" s="73" customFormat="1" ht="11.25" customHeight="1">
      <c r="A84" s="314" t="s">
        <v>409</v>
      </c>
      <c r="B84" s="315"/>
      <c r="C84" s="67">
        <v>423459</v>
      </c>
      <c r="D84" s="69">
        <v>3.98</v>
      </c>
      <c r="E84" s="67">
        <v>150319</v>
      </c>
      <c r="F84" s="69">
        <v>4.89</v>
      </c>
      <c r="G84" s="67">
        <v>140319</v>
      </c>
      <c r="H84" s="69">
        <v>0.87</v>
      </c>
      <c r="I84" s="67">
        <v>57823</v>
      </c>
      <c r="J84" s="69">
        <v>14.37</v>
      </c>
      <c r="K84" s="67">
        <v>59646</v>
      </c>
      <c r="L84" s="69">
        <v>-1.26</v>
      </c>
      <c r="M84" s="74">
        <v>1899</v>
      </c>
      <c r="N84" s="312">
        <v>16.52</v>
      </c>
      <c r="O84" s="313"/>
      <c r="P84" s="67">
        <v>1820</v>
      </c>
      <c r="Q84" s="69">
        <v>7.33</v>
      </c>
      <c r="R84" s="67">
        <v>11633</v>
      </c>
      <c r="S84" s="69">
        <v>10.19</v>
      </c>
      <c r="T84" s="67">
        <v>321903</v>
      </c>
      <c r="U84" s="69">
        <v>4.39</v>
      </c>
      <c r="V84" s="67">
        <v>263035</v>
      </c>
      <c r="W84" s="69">
        <v>4.15</v>
      </c>
      <c r="X84" s="67">
        <v>58869</v>
      </c>
      <c r="Y84" s="71">
        <v>5.45</v>
      </c>
      <c r="Z84" s="77" t="s">
        <v>396</v>
      </c>
    </row>
    <row r="85" spans="1:26" s="73" customFormat="1" ht="11.25" customHeight="1">
      <c r="A85" s="314" t="s">
        <v>172</v>
      </c>
      <c r="B85" s="315"/>
      <c r="C85" s="67">
        <v>423913</v>
      </c>
      <c r="D85" s="69">
        <v>3.34</v>
      </c>
      <c r="E85" s="67">
        <v>150651</v>
      </c>
      <c r="F85" s="69">
        <v>4.81</v>
      </c>
      <c r="G85" s="67">
        <v>140744</v>
      </c>
      <c r="H85" s="69">
        <v>0.11</v>
      </c>
      <c r="I85" s="67">
        <v>57931</v>
      </c>
      <c r="J85" s="69">
        <v>12.09</v>
      </c>
      <c r="K85" s="67">
        <v>60510</v>
      </c>
      <c r="L85" s="69">
        <v>-0.12</v>
      </c>
      <c r="M85" s="74">
        <v>1888</v>
      </c>
      <c r="N85" s="312">
        <v>4.21</v>
      </c>
      <c r="O85" s="313"/>
      <c r="P85" s="67">
        <v>1707</v>
      </c>
      <c r="Q85" s="69">
        <v>-8.34</v>
      </c>
      <c r="R85" s="67">
        <v>10482</v>
      </c>
      <c r="S85" s="69">
        <v>5.27</v>
      </c>
      <c r="T85" s="67">
        <v>324133</v>
      </c>
      <c r="U85" s="69">
        <v>4.54</v>
      </c>
      <c r="V85" s="67">
        <v>264252</v>
      </c>
      <c r="W85" s="69">
        <v>4.57</v>
      </c>
      <c r="X85" s="67">
        <v>59881</v>
      </c>
      <c r="Y85" s="71">
        <v>4.42</v>
      </c>
      <c r="Z85" s="77" t="s">
        <v>173</v>
      </c>
    </row>
    <row r="86" spans="1:26" s="73" customFormat="1" ht="11.25" customHeight="1">
      <c r="A86" s="314" t="s">
        <v>174</v>
      </c>
      <c r="B86" s="315"/>
      <c r="C86" s="67">
        <v>424699</v>
      </c>
      <c r="D86" s="69">
        <v>3.31</v>
      </c>
      <c r="E86" s="67">
        <v>150182</v>
      </c>
      <c r="F86" s="69">
        <v>4.97</v>
      </c>
      <c r="G86" s="67">
        <v>141652</v>
      </c>
      <c r="H86" s="69">
        <v>-0.17</v>
      </c>
      <c r="I86" s="67">
        <v>57937</v>
      </c>
      <c r="J86" s="69">
        <v>11.18</v>
      </c>
      <c r="K86" s="67">
        <v>60577</v>
      </c>
      <c r="L86" s="69">
        <v>0.54</v>
      </c>
      <c r="M86" s="74">
        <v>2053</v>
      </c>
      <c r="N86" s="312">
        <v>11.71</v>
      </c>
      <c r="O86" s="313"/>
      <c r="P86" s="67">
        <v>1793</v>
      </c>
      <c r="Q86" s="69">
        <v>-8.76</v>
      </c>
      <c r="R86" s="67">
        <v>10506</v>
      </c>
      <c r="S86" s="69">
        <v>5.39</v>
      </c>
      <c r="T86" s="67">
        <v>325937</v>
      </c>
      <c r="U86" s="69">
        <v>4.98</v>
      </c>
      <c r="V86" s="67">
        <v>265852</v>
      </c>
      <c r="W86" s="69">
        <v>5.12</v>
      </c>
      <c r="X86" s="67">
        <v>60085</v>
      </c>
      <c r="Y86" s="71">
        <v>4.34</v>
      </c>
      <c r="Z86" s="77" t="s">
        <v>175</v>
      </c>
    </row>
    <row r="87" spans="1:26" s="73" customFormat="1" ht="11.25" customHeight="1">
      <c r="A87" s="314" t="s">
        <v>176</v>
      </c>
      <c r="B87" s="315"/>
      <c r="C87" s="67">
        <v>426563</v>
      </c>
      <c r="D87" s="69">
        <v>3.35</v>
      </c>
      <c r="E87" s="67">
        <v>151077</v>
      </c>
      <c r="F87" s="69">
        <v>5.67</v>
      </c>
      <c r="G87" s="67">
        <v>142687</v>
      </c>
      <c r="H87" s="69">
        <v>0.06</v>
      </c>
      <c r="I87" s="67">
        <v>58046</v>
      </c>
      <c r="J87" s="69">
        <v>8.83</v>
      </c>
      <c r="K87" s="67">
        <v>60525</v>
      </c>
      <c r="L87" s="69">
        <v>0.58</v>
      </c>
      <c r="M87" s="74">
        <v>1803</v>
      </c>
      <c r="N87" s="312">
        <v>0.46</v>
      </c>
      <c r="O87" s="313"/>
      <c r="P87" s="67">
        <v>1878</v>
      </c>
      <c r="Q87" s="69">
        <v>-4.78</v>
      </c>
      <c r="R87" s="67">
        <v>10547</v>
      </c>
      <c r="S87" s="69">
        <v>6.77</v>
      </c>
      <c r="T87" s="67">
        <v>327466</v>
      </c>
      <c r="U87" s="69">
        <v>5.03</v>
      </c>
      <c r="V87" s="67">
        <v>265845</v>
      </c>
      <c r="W87" s="69">
        <v>4.78</v>
      </c>
      <c r="X87" s="67">
        <v>61620</v>
      </c>
      <c r="Y87" s="71">
        <v>6.1</v>
      </c>
      <c r="Z87" s="77" t="s">
        <v>177</v>
      </c>
    </row>
    <row r="88" spans="1:26" s="73" customFormat="1" ht="11.25" customHeight="1">
      <c r="A88" s="314" t="s">
        <v>178</v>
      </c>
      <c r="B88" s="315"/>
      <c r="C88" s="67">
        <v>429154</v>
      </c>
      <c r="D88" s="69">
        <v>3.97</v>
      </c>
      <c r="E88" s="67">
        <v>151200</v>
      </c>
      <c r="F88" s="69">
        <v>5.56</v>
      </c>
      <c r="G88" s="67">
        <v>143248</v>
      </c>
      <c r="H88" s="69">
        <v>1.07</v>
      </c>
      <c r="I88" s="67">
        <v>58946</v>
      </c>
      <c r="J88" s="69">
        <v>10.29</v>
      </c>
      <c r="K88" s="67">
        <v>60435</v>
      </c>
      <c r="L88" s="69">
        <v>0.82</v>
      </c>
      <c r="M88" s="74">
        <v>1843</v>
      </c>
      <c r="N88" s="312">
        <v>9.52</v>
      </c>
      <c r="O88" s="313"/>
      <c r="P88" s="67">
        <v>1837</v>
      </c>
      <c r="Q88" s="69">
        <v>-7</v>
      </c>
      <c r="R88" s="67">
        <v>11644</v>
      </c>
      <c r="S88" s="69">
        <v>8.34</v>
      </c>
      <c r="T88" s="67">
        <v>330922</v>
      </c>
      <c r="U88" s="69">
        <v>5.71</v>
      </c>
      <c r="V88" s="67">
        <v>269019</v>
      </c>
      <c r="W88" s="69">
        <v>5.55</v>
      </c>
      <c r="X88" s="67">
        <v>61904</v>
      </c>
      <c r="Y88" s="71">
        <v>6.4</v>
      </c>
      <c r="Z88" s="77" t="s">
        <v>179</v>
      </c>
    </row>
    <row r="89" spans="1:26" s="73" customFormat="1" ht="11.25" customHeight="1">
      <c r="A89" s="314" t="s">
        <v>180</v>
      </c>
      <c r="B89" s="315"/>
      <c r="C89" s="67">
        <v>430113</v>
      </c>
      <c r="D89" s="69">
        <v>3.81</v>
      </c>
      <c r="E89" s="67">
        <v>151586</v>
      </c>
      <c r="F89" s="69">
        <v>5.06</v>
      </c>
      <c r="G89" s="67">
        <v>142878</v>
      </c>
      <c r="H89" s="69">
        <v>0.93</v>
      </c>
      <c r="I89" s="67">
        <v>58348</v>
      </c>
      <c r="J89" s="69">
        <v>9.1</v>
      </c>
      <c r="K89" s="67">
        <v>60490</v>
      </c>
      <c r="L89" s="69">
        <v>1.11</v>
      </c>
      <c r="M89" s="74">
        <v>1929</v>
      </c>
      <c r="N89" s="312">
        <v>16.96</v>
      </c>
      <c r="O89" s="313"/>
      <c r="P89" s="67">
        <v>1792</v>
      </c>
      <c r="Q89" s="69">
        <v>-5.86</v>
      </c>
      <c r="R89" s="67">
        <v>13089</v>
      </c>
      <c r="S89" s="69">
        <v>12.67</v>
      </c>
      <c r="T89" s="67">
        <v>331245</v>
      </c>
      <c r="U89" s="69">
        <v>6.04</v>
      </c>
      <c r="V89" s="67">
        <v>270144</v>
      </c>
      <c r="W89" s="69">
        <v>5.91</v>
      </c>
      <c r="X89" s="67">
        <v>61101</v>
      </c>
      <c r="Y89" s="71">
        <v>6.63</v>
      </c>
      <c r="Z89" s="77" t="s">
        <v>181</v>
      </c>
    </row>
    <row r="90" spans="1:26" s="184" customFormat="1" ht="11.25" customHeight="1">
      <c r="A90" s="310" t="s">
        <v>182</v>
      </c>
      <c r="B90" s="311"/>
      <c r="C90" s="178">
        <v>431036</v>
      </c>
      <c r="D90" s="180">
        <v>3.91</v>
      </c>
      <c r="E90" s="178">
        <v>154304</v>
      </c>
      <c r="F90" s="180">
        <v>5.76</v>
      </c>
      <c r="G90" s="178">
        <v>140361</v>
      </c>
      <c r="H90" s="180">
        <v>0.12</v>
      </c>
      <c r="I90" s="178">
        <v>59168</v>
      </c>
      <c r="J90" s="180">
        <v>10.32</v>
      </c>
      <c r="K90" s="178">
        <v>60525</v>
      </c>
      <c r="L90" s="180">
        <v>0.28</v>
      </c>
      <c r="M90" s="185">
        <v>2172</v>
      </c>
      <c r="N90" s="308">
        <v>11.93</v>
      </c>
      <c r="O90" s="309"/>
      <c r="P90" s="178">
        <v>1644</v>
      </c>
      <c r="Q90" s="180">
        <v>-7.09</v>
      </c>
      <c r="R90" s="178">
        <v>12862</v>
      </c>
      <c r="S90" s="180">
        <v>16.73</v>
      </c>
      <c r="T90" s="178">
        <v>331476</v>
      </c>
      <c r="U90" s="180">
        <v>5.68</v>
      </c>
      <c r="V90" s="178">
        <v>269624</v>
      </c>
      <c r="W90" s="180">
        <v>4.98</v>
      </c>
      <c r="X90" s="178">
        <v>61852</v>
      </c>
      <c r="Y90" s="182">
        <v>8.82</v>
      </c>
      <c r="Z90" s="186" t="s">
        <v>183</v>
      </c>
    </row>
    <row r="91" spans="1:26" s="184" customFormat="1" ht="11.25" customHeight="1">
      <c r="A91" s="310" t="s">
        <v>160</v>
      </c>
      <c r="B91" s="311"/>
      <c r="C91" s="178">
        <v>431031</v>
      </c>
      <c r="D91" s="180">
        <v>3.24</v>
      </c>
      <c r="E91" s="178">
        <v>155391</v>
      </c>
      <c r="F91" s="180">
        <v>4.52</v>
      </c>
      <c r="G91" s="178">
        <v>140489</v>
      </c>
      <c r="H91" s="180">
        <v>0.7</v>
      </c>
      <c r="I91" s="178">
        <v>58190</v>
      </c>
      <c r="J91" s="180">
        <v>7.3</v>
      </c>
      <c r="K91" s="178">
        <v>60592</v>
      </c>
      <c r="L91" s="180">
        <v>0.55</v>
      </c>
      <c r="M91" s="185">
        <v>2397</v>
      </c>
      <c r="N91" s="308">
        <v>7.47</v>
      </c>
      <c r="O91" s="309"/>
      <c r="P91" s="178">
        <v>1646</v>
      </c>
      <c r="Q91" s="180">
        <v>-6.37</v>
      </c>
      <c r="R91" s="178">
        <v>12326</v>
      </c>
      <c r="S91" s="180">
        <v>13.84</v>
      </c>
      <c r="T91" s="178">
        <v>334119</v>
      </c>
      <c r="U91" s="180">
        <v>5.49</v>
      </c>
      <c r="V91" s="178">
        <v>272103</v>
      </c>
      <c r="W91" s="180">
        <v>5.02</v>
      </c>
      <c r="X91" s="178">
        <v>62016</v>
      </c>
      <c r="Y91" s="182">
        <v>7.63</v>
      </c>
      <c r="Z91" s="186" t="s">
        <v>161</v>
      </c>
    </row>
    <row r="92" spans="1:26" s="184" customFormat="1" ht="11.25" customHeight="1">
      <c r="A92" s="310" t="s">
        <v>162</v>
      </c>
      <c r="B92" s="311"/>
      <c r="C92" s="178">
        <v>430417</v>
      </c>
      <c r="D92" s="180">
        <v>3.32</v>
      </c>
      <c r="E92" s="178">
        <v>154852</v>
      </c>
      <c r="F92" s="180">
        <v>5.13</v>
      </c>
      <c r="G92" s="178">
        <v>140151</v>
      </c>
      <c r="H92" s="180">
        <v>0.78</v>
      </c>
      <c r="I92" s="178">
        <v>57951</v>
      </c>
      <c r="J92" s="180">
        <v>7.18</v>
      </c>
      <c r="K92" s="178">
        <v>60683</v>
      </c>
      <c r="L92" s="180">
        <v>0.81</v>
      </c>
      <c r="M92" s="185">
        <v>2192</v>
      </c>
      <c r="N92" s="308">
        <v>-7.04</v>
      </c>
      <c r="O92" s="309"/>
      <c r="P92" s="178">
        <v>1568</v>
      </c>
      <c r="Q92" s="180">
        <v>-11.89</v>
      </c>
      <c r="R92" s="178">
        <v>13020</v>
      </c>
      <c r="S92" s="180">
        <v>10.12</v>
      </c>
      <c r="T92" s="178">
        <v>335514</v>
      </c>
      <c r="U92" s="180">
        <v>5.61</v>
      </c>
      <c r="V92" s="178">
        <v>274129</v>
      </c>
      <c r="W92" s="180">
        <v>5.27</v>
      </c>
      <c r="X92" s="178">
        <v>61385</v>
      </c>
      <c r="Y92" s="182">
        <v>7.15</v>
      </c>
      <c r="Z92" s="186" t="s">
        <v>163</v>
      </c>
    </row>
    <row r="93" spans="1:26" s="184" customFormat="1" ht="11.25" customHeight="1">
      <c r="A93" s="310" t="s">
        <v>164</v>
      </c>
      <c r="B93" s="311"/>
      <c r="C93" s="178">
        <v>430901</v>
      </c>
      <c r="D93" s="180">
        <v>3.06</v>
      </c>
      <c r="E93" s="178">
        <v>155214</v>
      </c>
      <c r="F93" s="180">
        <v>4.66</v>
      </c>
      <c r="G93" s="178">
        <v>140359</v>
      </c>
      <c r="H93" s="180">
        <v>0.52</v>
      </c>
      <c r="I93" s="178">
        <v>58298</v>
      </c>
      <c r="J93" s="180">
        <v>6.43</v>
      </c>
      <c r="K93" s="178">
        <v>60668</v>
      </c>
      <c r="L93" s="180">
        <v>0.88</v>
      </c>
      <c r="M93" s="185">
        <v>1953</v>
      </c>
      <c r="N93" s="308">
        <v>-1.8</v>
      </c>
      <c r="O93" s="309"/>
      <c r="P93" s="178">
        <v>1584</v>
      </c>
      <c r="Q93" s="180">
        <v>-10.53</v>
      </c>
      <c r="R93" s="178">
        <v>12826</v>
      </c>
      <c r="S93" s="180">
        <v>11.39</v>
      </c>
      <c r="T93" s="178">
        <v>334094</v>
      </c>
      <c r="U93" s="180">
        <v>4.97</v>
      </c>
      <c r="V93" s="178">
        <v>273418</v>
      </c>
      <c r="W93" s="180">
        <v>4.8</v>
      </c>
      <c r="X93" s="178">
        <v>60675</v>
      </c>
      <c r="Y93" s="182">
        <v>5.71</v>
      </c>
      <c r="Z93" s="186" t="s">
        <v>165</v>
      </c>
    </row>
    <row r="94" spans="1:26" s="184" customFormat="1" ht="11.25" customHeight="1">
      <c r="A94" s="310" t="s">
        <v>388</v>
      </c>
      <c r="B94" s="311"/>
      <c r="C94" s="178">
        <v>433484</v>
      </c>
      <c r="D94" s="180">
        <v>3.23</v>
      </c>
      <c r="E94" s="178">
        <v>155394</v>
      </c>
      <c r="F94" s="180">
        <v>5.09</v>
      </c>
      <c r="G94" s="178">
        <v>140932</v>
      </c>
      <c r="H94" s="180">
        <v>0.1</v>
      </c>
      <c r="I94" s="178">
        <v>60107</v>
      </c>
      <c r="J94" s="180">
        <v>7.71</v>
      </c>
      <c r="K94" s="178">
        <v>60435</v>
      </c>
      <c r="L94" s="180">
        <v>0.78</v>
      </c>
      <c r="M94" s="185">
        <v>2057</v>
      </c>
      <c r="N94" s="308">
        <v>4.47</v>
      </c>
      <c r="O94" s="309"/>
      <c r="P94" s="178">
        <v>1544</v>
      </c>
      <c r="Q94" s="180">
        <v>-14.75</v>
      </c>
      <c r="R94" s="178">
        <v>13016</v>
      </c>
      <c r="S94" s="180">
        <v>11.35</v>
      </c>
      <c r="T94" s="178">
        <v>336897</v>
      </c>
      <c r="U94" s="180">
        <v>5.21</v>
      </c>
      <c r="V94" s="178">
        <v>275974</v>
      </c>
      <c r="W94" s="180">
        <v>5.17</v>
      </c>
      <c r="X94" s="178">
        <v>60923</v>
      </c>
      <c r="Y94" s="182">
        <v>5.4</v>
      </c>
      <c r="Z94" s="186" t="s">
        <v>167</v>
      </c>
    </row>
    <row r="95" spans="1:26" s="184" customFormat="1" ht="11.25" customHeight="1">
      <c r="A95" s="187" t="s">
        <v>410</v>
      </c>
      <c r="B95" s="188"/>
      <c r="C95" s="178">
        <v>431960</v>
      </c>
      <c r="D95" s="180">
        <v>2.62</v>
      </c>
      <c r="E95" s="178">
        <v>157733</v>
      </c>
      <c r="F95" s="180">
        <v>5.51</v>
      </c>
      <c r="G95" s="178">
        <v>140524</v>
      </c>
      <c r="H95" s="180">
        <v>0.26</v>
      </c>
      <c r="I95" s="178">
        <v>57498</v>
      </c>
      <c r="J95" s="180">
        <v>1.38</v>
      </c>
      <c r="K95" s="178">
        <v>60509</v>
      </c>
      <c r="L95" s="180">
        <v>1.17</v>
      </c>
      <c r="M95" s="185">
        <v>1781</v>
      </c>
      <c r="N95" s="308">
        <v>-2.58</v>
      </c>
      <c r="O95" s="309"/>
      <c r="P95" s="178">
        <v>1578</v>
      </c>
      <c r="Q95" s="180">
        <v>-10.99</v>
      </c>
      <c r="R95" s="178">
        <v>12339</v>
      </c>
      <c r="S95" s="180">
        <v>10.66</v>
      </c>
      <c r="T95" s="178">
        <v>337483</v>
      </c>
      <c r="U95" s="180">
        <v>5.39</v>
      </c>
      <c r="V95" s="178">
        <v>276614</v>
      </c>
      <c r="W95" s="180">
        <v>5.18</v>
      </c>
      <c r="X95" s="178">
        <v>60869</v>
      </c>
      <c r="Y95" s="182">
        <v>6.33</v>
      </c>
      <c r="Z95" s="186" t="s">
        <v>169</v>
      </c>
    </row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</sheetData>
  <sheetProtection/>
  <mergeCells count="202">
    <mergeCell ref="A62:B62"/>
    <mergeCell ref="N63:O63"/>
    <mergeCell ref="E7:F7"/>
    <mergeCell ref="N27:O27"/>
    <mergeCell ref="N76:O76"/>
    <mergeCell ref="A70:B70"/>
    <mergeCell ref="A72:B72"/>
    <mergeCell ref="N74:O74"/>
    <mergeCell ref="A71:B71"/>
    <mergeCell ref="N72:O72"/>
    <mergeCell ref="A63:B63"/>
    <mergeCell ref="A64:B64"/>
    <mergeCell ref="A73:B73"/>
    <mergeCell ref="A75:B75"/>
    <mergeCell ref="A69:B69"/>
    <mergeCell ref="N71:O71"/>
    <mergeCell ref="N70:O70"/>
    <mergeCell ref="N68:O68"/>
    <mergeCell ref="N66:O66"/>
    <mergeCell ref="A68:B68"/>
    <mergeCell ref="N42:O42"/>
    <mergeCell ref="N37:O37"/>
    <mergeCell ref="N38:O38"/>
    <mergeCell ref="A58:B58"/>
    <mergeCell ref="N53:O53"/>
    <mergeCell ref="A50:B50"/>
    <mergeCell ref="A53:B53"/>
    <mergeCell ref="N50:O50"/>
    <mergeCell ref="A44:B44"/>
    <mergeCell ref="N44:O44"/>
    <mergeCell ref="N28:O28"/>
    <mergeCell ref="A40:B40"/>
    <mergeCell ref="A41:B41"/>
    <mergeCell ref="N41:O41"/>
    <mergeCell ref="N35:O35"/>
    <mergeCell ref="N31:O31"/>
    <mergeCell ref="N39:O39"/>
    <mergeCell ref="N40:O40"/>
    <mergeCell ref="N32:O32"/>
    <mergeCell ref="A33:B33"/>
    <mergeCell ref="N33:O33"/>
    <mergeCell ref="N34:O34"/>
    <mergeCell ref="A31:B31"/>
    <mergeCell ref="N29:O29"/>
    <mergeCell ref="A30:B30"/>
    <mergeCell ref="E1:M1"/>
    <mergeCell ref="N1:Z1"/>
    <mergeCell ref="X3:Z3"/>
    <mergeCell ref="A4:B5"/>
    <mergeCell ref="C4:M5"/>
    <mergeCell ref="N4:S5"/>
    <mergeCell ref="T4:V5"/>
    <mergeCell ref="W4:Y4"/>
    <mergeCell ref="I8:J8"/>
    <mergeCell ref="P6:Q6"/>
    <mergeCell ref="Z4:Z5"/>
    <mergeCell ref="W5:Y5"/>
    <mergeCell ref="R6:S6"/>
    <mergeCell ref="T6:U6"/>
    <mergeCell ref="V6:W6"/>
    <mergeCell ref="X6:Y6"/>
    <mergeCell ref="N12:O12"/>
    <mergeCell ref="A18:B18"/>
    <mergeCell ref="N18:O18"/>
    <mergeCell ref="A21:B21"/>
    <mergeCell ref="A6:B6"/>
    <mergeCell ref="C6:D6"/>
    <mergeCell ref="E6:J6"/>
    <mergeCell ref="K6:L6"/>
    <mergeCell ref="N6:O6"/>
    <mergeCell ref="N21:O21"/>
    <mergeCell ref="A17:B17"/>
    <mergeCell ref="N17:O17"/>
    <mergeCell ref="N13:O13"/>
    <mergeCell ref="A14:B14"/>
    <mergeCell ref="A15:B15"/>
    <mergeCell ref="N15:O15"/>
    <mergeCell ref="A16:B16"/>
    <mergeCell ref="N16:O16"/>
    <mergeCell ref="N14:O14"/>
    <mergeCell ref="A45:B45"/>
    <mergeCell ref="N30:O30"/>
    <mergeCell ref="X7:Y7"/>
    <mergeCell ref="X8:Y8"/>
    <mergeCell ref="C9:D9"/>
    <mergeCell ref="E9:F9"/>
    <mergeCell ref="G9:H9"/>
    <mergeCell ref="I9:J9"/>
    <mergeCell ref="E8:F8"/>
    <mergeCell ref="R7:S7"/>
    <mergeCell ref="T7:U7"/>
    <mergeCell ref="V7:W7"/>
    <mergeCell ref="P8:Q8"/>
    <mergeCell ref="R8:S8"/>
    <mergeCell ref="K8:L8"/>
    <mergeCell ref="N8:O8"/>
    <mergeCell ref="T8:U8"/>
    <mergeCell ref="X9:Y9"/>
    <mergeCell ref="V9:W9"/>
    <mergeCell ref="C7:D7"/>
    <mergeCell ref="N7:O7"/>
    <mergeCell ref="V8:W8"/>
    <mergeCell ref="C8:D8"/>
    <mergeCell ref="I7:J7"/>
    <mergeCell ref="K7:L7"/>
    <mergeCell ref="P7:Q7"/>
    <mergeCell ref="G7:H7"/>
    <mergeCell ref="N60:O60"/>
    <mergeCell ref="N62:O62"/>
    <mergeCell ref="N45:O45"/>
    <mergeCell ref="N49:O49"/>
    <mergeCell ref="N48:O48"/>
    <mergeCell ref="A57:B57"/>
    <mergeCell ref="N47:O47"/>
    <mergeCell ref="N59:O59"/>
    <mergeCell ref="N58:O58"/>
    <mergeCell ref="N57:O57"/>
    <mergeCell ref="N19:O19"/>
    <mergeCell ref="A54:B54"/>
    <mergeCell ref="A55:B55"/>
    <mergeCell ref="N54:O54"/>
    <mergeCell ref="N46:O46"/>
    <mergeCell ref="N52:O52"/>
    <mergeCell ref="A46:B46"/>
    <mergeCell ref="A23:B23"/>
    <mergeCell ref="N24:O24"/>
    <mergeCell ref="N55:O55"/>
    <mergeCell ref="A8:B8"/>
    <mergeCell ref="A10:B10"/>
    <mergeCell ref="N10:O10"/>
    <mergeCell ref="N11:O11"/>
    <mergeCell ref="R9:S9"/>
    <mergeCell ref="T9:U9"/>
    <mergeCell ref="K9:L9"/>
    <mergeCell ref="N9:O9"/>
    <mergeCell ref="P9:Q9"/>
    <mergeCell ref="G8:H8"/>
    <mergeCell ref="N69:O69"/>
    <mergeCell ref="N67:O67"/>
    <mergeCell ref="N65:O65"/>
    <mergeCell ref="A48:B48"/>
    <mergeCell ref="N61:O61"/>
    <mergeCell ref="N56:O56"/>
    <mergeCell ref="N51:O51"/>
    <mergeCell ref="A49:B49"/>
    <mergeCell ref="A59:B59"/>
    <mergeCell ref="A66:B66"/>
    <mergeCell ref="A20:B20"/>
    <mergeCell ref="A39:B39"/>
    <mergeCell ref="N36:O36"/>
    <mergeCell ref="A43:B43"/>
    <mergeCell ref="N43:O43"/>
    <mergeCell ref="A42:B42"/>
    <mergeCell ref="A22:B22"/>
    <mergeCell ref="N22:O22"/>
    <mergeCell ref="A38:B38"/>
    <mergeCell ref="A32:B32"/>
    <mergeCell ref="A80:B80"/>
    <mergeCell ref="A74:B74"/>
    <mergeCell ref="N75:O75"/>
    <mergeCell ref="N73:O73"/>
    <mergeCell ref="A19:B19"/>
    <mergeCell ref="N20:O20"/>
    <mergeCell ref="N23:O23"/>
    <mergeCell ref="N64:O64"/>
    <mergeCell ref="A56:B56"/>
    <mergeCell ref="N79:O79"/>
    <mergeCell ref="A76:B76"/>
    <mergeCell ref="N80:O80"/>
    <mergeCell ref="A77:B77"/>
    <mergeCell ref="N78:O78"/>
    <mergeCell ref="A78:B78"/>
    <mergeCell ref="A93:B93"/>
    <mergeCell ref="N77:O77"/>
    <mergeCell ref="A82:B82"/>
    <mergeCell ref="A81:B81"/>
    <mergeCell ref="N85:O85"/>
    <mergeCell ref="A83:B83"/>
    <mergeCell ref="N84:O84"/>
    <mergeCell ref="N82:O82"/>
    <mergeCell ref="N83:O83"/>
    <mergeCell ref="N81:O81"/>
    <mergeCell ref="N88:O88"/>
    <mergeCell ref="N95:O95"/>
    <mergeCell ref="N94:O94"/>
    <mergeCell ref="N92:O92"/>
    <mergeCell ref="A89:B89"/>
    <mergeCell ref="N89:O89"/>
    <mergeCell ref="N90:O90"/>
    <mergeCell ref="A94:B94"/>
    <mergeCell ref="A91:B91"/>
    <mergeCell ref="N91:O91"/>
    <mergeCell ref="A90:B90"/>
    <mergeCell ref="N93:O93"/>
    <mergeCell ref="A92:B92"/>
    <mergeCell ref="N86:O86"/>
    <mergeCell ref="A84:B84"/>
    <mergeCell ref="A85:B85"/>
    <mergeCell ref="A86:B86"/>
    <mergeCell ref="A87:B87"/>
    <mergeCell ref="A88:B88"/>
    <mergeCell ref="N87:O8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77"/>
  <sheetViews>
    <sheetView zoomScalePageLayoutView="0" workbookViewId="0" topLeftCell="A1">
      <pane xSplit="2" ySplit="16" topLeftCell="C80" activePane="bottomRight" state="frozen"/>
      <selection pane="topLeft" activeCell="A50" sqref="A50:IV67"/>
      <selection pane="topRight" activeCell="A50" sqref="A50:IV67"/>
      <selection pane="bottomLeft" activeCell="A50" sqref="A50:IV67"/>
      <selection pane="bottomRight" activeCell="M86" sqref="M86"/>
    </sheetView>
  </sheetViews>
  <sheetFormatPr defaultColWidth="9.00390625" defaultRowHeight="15.75"/>
  <cols>
    <col min="1" max="1" width="3.125" style="191" customWidth="1"/>
    <col min="2" max="2" width="3.625" style="191" customWidth="1"/>
    <col min="3" max="3" width="6.625" style="191" customWidth="1"/>
    <col min="4" max="4" width="8.625" style="191" customWidth="1"/>
    <col min="5" max="6" width="6.625" style="191" customWidth="1"/>
    <col min="7" max="7" width="6.625" style="212" customWidth="1"/>
    <col min="8" max="8" width="7.625" style="212" customWidth="1"/>
    <col min="9" max="9" width="8.875" style="212" customWidth="1"/>
    <col min="10" max="10" width="8.875" style="191" customWidth="1"/>
    <col min="11" max="11" width="7.50390625" style="191" customWidth="1"/>
    <col min="12" max="12" width="8.125" style="191" customWidth="1"/>
    <col min="13" max="13" width="8.125" style="213" customWidth="1"/>
    <col min="14" max="14" width="2.625" style="191" customWidth="1"/>
    <col min="15" max="15" width="4.625" style="191" customWidth="1"/>
    <col min="16" max="20" width="7.625" style="191" customWidth="1"/>
    <col min="21" max="23" width="8.625" style="191" customWidth="1"/>
    <col min="24" max="24" width="7.125" style="191" customWidth="1"/>
    <col min="25" max="25" width="8.75390625" style="191" customWidth="1"/>
    <col min="26" max="26" width="14.50390625" style="191" customWidth="1"/>
    <col min="27" max="16384" width="9.00390625" style="191" customWidth="1"/>
  </cols>
  <sheetData>
    <row r="1" spans="1:14" ht="19.5" customHeight="1">
      <c r="A1" s="108"/>
      <c r="B1" s="108"/>
      <c r="C1" s="108"/>
      <c r="D1" s="108"/>
      <c r="E1" s="108"/>
      <c r="F1" s="108"/>
      <c r="G1" s="107"/>
      <c r="H1" s="107"/>
      <c r="I1" s="107"/>
      <c r="J1" s="108"/>
      <c r="K1" s="108"/>
      <c r="L1" s="108"/>
      <c r="M1" s="189" t="s">
        <v>222</v>
      </c>
      <c r="N1" s="190" t="s">
        <v>223</v>
      </c>
    </row>
    <row r="2" spans="1:26" s="193" customFormat="1" ht="15" customHeight="1">
      <c r="A2" s="83"/>
      <c r="B2" s="83"/>
      <c r="C2" s="83"/>
      <c r="D2" s="83"/>
      <c r="E2" s="83"/>
      <c r="F2" s="83"/>
      <c r="G2" s="84"/>
      <c r="H2" s="84"/>
      <c r="I2" s="84"/>
      <c r="J2" s="83"/>
      <c r="K2" s="83"/>
      <c r="L2" s="83"/>
      <c r="M2" s="159" t="s">
        <v>224</v>
      </c>
      <c r="N2" s="85" t="s">
        <v>225</v>
      </c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1:26" ht="27" customHeight="1">
      <c r="A3" s="194"/>
      <c r="B3" s="194"/>
      <c r="C3" s="195"/>
      <c r="D3" s="195"/>
      <c r="E3" s="195"/>
      <c r="F3" s="195"/>
      <c r="G3" s="196"/>
      <c r="H3" s="196"/>
      <c r="I3" s="196"/>
      <c r="J3" s="195"/>
      <c r="K3" s="195"/>
      <c r="L3" s="195"/>
      <c r="M3" s="197"/>
      <c r="N3" s="195"/>
      <c r="O3" s="194"/>
      <c r="P3" s="195"/>
      <c r="Q3" s="195"/>
      <c r="R3" s="195"/>
      <c r="S3" s="195"/>
      <c r="T3" s="195"/>
      <c r="U3" s="195"/>
      <c r="V3" s="90"/>
      <c r="W3" s="273" t="s">
        <v>411</v>
      </c>
      <c r="X3" s="273"/>
      <c r="Y3" s="273"/>
      <c r="Z3" s="198"/>
    </row>
    <row r="4" spans="1:25" s="91" customFormat="1" ht="15" customHeight="1">
      <c r="A4" s="274" t="s">
        <v>226</v>
      </c>
      <c r="B4" s="275"/>
      <c r="C4" s="356" t="s">
        <v>412</v>
      </c>
      <c r="D4" s="356"/>
      <c r="E4" s="274"/>
      <c r="F4" s="274"/>
      <c r="G4" s="274"/>
      <c r="H4" s="356"/>
      <c r="I4" s="356"/>
      <c r="J4" s="364"/>
      <c r="K4" s="172" t="s">
        <v>227</v>
      </c>
      <c r="L4" s="172" t="s">
        <v>228</v>
      </c>
      <c r="M4" s="97" t="s">
        <v>229</v>
      </c>
      <c r="N4" s="303" t="s">
        <v>413</v>
      </c>
      <c r="O4" s="304"/>
      <c r="P4" s="325" t="s">
        <v>414</v>
      </c>
      <c r="Q4" s="274"/>
      <c r="R4" s="274"/>
      <c r="S4" s="274"/>
      <c r="T4" s="274"/>
      <c r="U4" s="275"/>
      <c r="V4" s="172" t="s">
        <v>230</v>
      </c>
      <c r="W4" s="172" t="s">
        <v>415</v>
      </c>
      <c r="X4" s="169" t="s">
        <v>231</v>
      </c>
      <c r="Y4" s="153" t="s">
        <v>232</v>
      </c>
    </row>
    <row r="5" spans="1:25" s="91" customFormat="1" ht="15" customHeight="1">
      <c r="A5" s="151"/>
      <c r="B5" s="141"/>
      <c r="C5" s="303" t="s">
        <v>233</v>
      </c>
      <c r="D5" s="303"/>
      <c r="E5" s="301" t="s">
        <v>416</v>
      </c>
      <c r="F5" s="303"/>
      <c r="G5" s="304"/>
      <c r="H5" s="158" t="s">
        <v>234</v>
      </c>
      <c r="I5" s="365" t="s">
        <v>235</v>
      </c>
      <c r="J5" s="135" t="s">
        <v>236</v>
      </c>
      <c r="K5" s="172" t="s">
        <v>237</v>
      </c>
      <c r="L5" s="172" t="s">
        <v>238</v>
      </c>
      <c r="M5" s="199" t="s">
        <v>239</v>
      </c>
      <c r="N5" s="274" t="s">
        <v>240</v>
      </c>
      <c r="O5" s="275"/>
      <c r="P5" s="268" t="s">
        <v>241</v>
      </c>
      <c r="Q5" s="289"/>
      <c r="R5" s="289"/>
      <c r="S5" s="289"/>
      <c r="T5" s="289"/>
      <c r="U5" s="269"/>
      <c r="V5" s="172" t="s">
        <v>242</v>
      </c>
      <c r="W5" s="172" t="s">
        <v>243</v>
      </c>
      <c r="X5" s="169" t="s">
        <v>244</v>
      </c>
      <c r="Y5" s="153"/>
    </row>
    <row r="6" spans="1:25" s="91" customFormat="1" ht="11.25" customHeight="1">
      <c r="A6" s="316"/>
      <c r="B6" s="317"/>
      <c r="C6" s="289"/>
      <c r="D6" s="289"/>
      <c r="E6" s="268"/>
      <c r="F6" s="289"/>
      <c r="G6" s="269"/>
      <c r="H6" s="96" t="s">
        <v>245</v>
      </c>
      <c r="I6" s="366"/>
      <c r="J6" s="145"/>
      <c r="K6" s="172" t="s">
        <v>246</v>
      </c>
      <c r="L6" s="172" t="s">
        <v>247</v>
      </c>
      <c r="M6" s="199" t="s">
        <v>248</v>
      </c>
      <c r="N6" s="274"/>
      <c r="O6" s="275"/>
      <c r="P6" s="170"/>
      <c r="Q6" s="170"/>
      <c r="R6" s="170"/>
      <c r="S6" s="170"/>
      <c r="T6" s="170"/>
      <c r="U6" s="143"/>
      <c r="V6" s="200"/>
      <c r="W6" s="200"/>
      <c r="X6" s="151" t="s">
        <v>249</v>
      </c>
      <c r="Y6" s="153"/>
    </row>
    <row r="7" spans="1:25" s="91" customFormat="1" ht="11.25" customHeight="1">
      <c r="A7" s="316"/>
      <c r="B7" s="317"/>
      <c r="C7" s="289" t="s">
        <v>250</v>
      </c>
      <c r="D7" s="289"/>
      <c r="E7" s="268" t="s">
        <v>251</v>
      </c>
      <c r="F7" s="289"/>
      <c r="G7" s="269"/>
      <c r="H7" s="98" t="s">
        <v>252</v>
      </c>
      <c r="I7" s="98" t="s">
        <v>253</v>
      </c>
      <c r="J7" s="145" t="s">
        <v>254</v>
      </c>
      <c r="K7" s="172" t="s">
        <v>255</v>
      </c>
      <c r="L7" s="172" t="s">
        <v>256</v>
      </c>
      <c r="M7" s="199"/>
      <c r="N7" s="274"/>
      <c r="O7" s="275"/>
      <c r="P7" s="168"/>
      <c r="Q7" s="168"/>
      <c r="R7" s="168"/>
      <c r="S7" s="168"/>
      <c r="T7" s="168"/>
      <c r="U7" s="134"/>
      <c r="V7" s="142"/>
      <c r="W7" s="145"/>
      <c r="X7" s="170"/>
      <c r="Y7" s="153"/>
    </row>
    <row r="8" spans="1:25" s="91" customFormat="1" ht="11.25" customHeight="1">
      <c r="A8" s="151"/>
      <c r="B8" s="141"/>
      <c r="C8" s="369" t="s">
        <v>417</v>
      </c>
      <c r="D8" s="274"/>
      <c r="E8" s="325" t="s">
        <v>257</v>
      </c>
      <c r="F8" s="274"/>
      <c r="G8" s="275"/>
      <c r="H8" s="98" t="s">
        <v>258</v>
      </c>
      <c r="I8" s="98" t="s">
        <v>259</v>
      </c>
      <c r="J8" s="145" t="s">
        <v>260</v>
      </c>
      <c r="K8" s="201" t="s">
        <v>261</v>
      </c>
      <c r="L8" s="202"/>
      <c r="M8" s="99"/>
      <c r="N8" s="289"/>
      <c r="O8" s="269"/>
      <c r="P8" s="301" t="s">
        <v>262</v>
      </c>
      <c r="Q8" s="304"/>
      <c r="R8" s="301" t="s">
        <v>263</v>
      </c>
      <c r="S8" s="303"/>
      <c r="T8" s="275"/>
      <c r="U8" s="169" t="s">
        <v>264</v>
      </c>
      <c r="V8" s="142"/>
      <c r="W8" s="145"/>
      <c r="X8" s="170"/>
      <c r="Y8" s="153"/>
    </row>
    <row r="9" spans="1:25" s="91" customFormat="1" ht="11.25" customHeight="1">
      <c r="A9" s="151"/>
      <c r="B9" s="152"/>
      <c r="C9" s="363" t="s">
        <v>418</v>
      </c>
      <c r="D9" s="292"/>
      <c r="E9" s="271" t="s">
        <v>265</v>
      </c>
      <c r="F9" s="272"/>
      <c r="G9" s="292"/>
      <c r="H9" s="101" t="s">
        <v>260</v>
      </c>
      <c r="I9" s="101"/>
      <c r="J9" s="133"/>
      <c r="K9" s="145"/>
      <c r="L9" s="145"/>
      <c r="M9" s="99"/>
      <c r="N9" s="289"/>
      <c r="O9" s="269"/>
      <c r="P9" s="268"/>
      <c r="Q9" s="269"/>
      <c r="R9" s="268"/>
      <c r="S9" s="289"/>
      <c r="T9" s="269"/>
      <c r="U9" s="170"/>
      <c r="V9" s="142"/>
      <c r="W9" s="145"/>
      <c r="X9" s="170"/>
      <c r="Y9" s="153"/>
    </row>
    <row r="10" spans="1:25" s="91" customFormat="1" ht="15" customHeight="1">
      <c r="A10" s="316" t="s">
        <v>266</v>
      </c>
      <c r="B10" s="317"/>
      <c r="C10" s="137" t="s">
        <v>267</v>
      </c>
      <c r="D10" s="135" t="s">
        <v>268</v>
      </c>
      <c r="E10" s="135" t="s">
        <v>269</v>
      </c>
      <c r="F10" s="305" t="s">
        <v>270</v>
      </c>
      <c r="G10" s="158" t="s">
        <v>419</v>
      </c>
      <c r="H10" s="158" t="s">
        <v>271</v>
      </c>
      <c r="I10" s="158" t="s">
        <v>272</v>
      </c>
      <c r="J10" s="203" t="s">
        <v>420</v>
      </c>
      <c r="K10" s="145" t="s">
        <v>273</v>
      </c>
      <c r="L10" s="145" t="s">
        <v>252</v>
      </c>
      <c r="M10" s="99" t="s">
        <v>274</v>
      </c>
      <c r="N10" s="289" t="s">
        <v>275</v>
      </c>
      <c r="O10" s="269"/>
      <c r="P10" s="268" t="s">
        <v>276</v>
      </c>
      <c r="Q10" s="269"/>
      <c r="R10" s="268" t="s">
        <v>277</v>
      </c>
      <c r="S10" s="289"/>
      <c r="T10" s="269"/>
      <c r="U10" s="170" t="s">
        <v>278</v>
      </c>
      <c r="V10" s="142" t="s">
        <v>279</v>
      </c>
      <c r="W10" s="145" t="s">
        <v>280</v>
      </c>
      <c r="X10" s="170" t="s">
        <v>274</v>
      </c>
      <c r="Y10" s="153" t="s">
        <v>281</v>
      </c>
    </row>
    <row r="11" spans="1:25" s="91" customFormat="1" ht="11.25" customHeight="1">
      <c r="A11" s="151"/>
      <c r="B11" s="152"/>
      <c r="C11" s="169"/>
      <c r="D11" s="172" t="s">
        <v>282</v>
      </c>
      <c r="E11" s="172" t="s">
        <v>283</v>
      </c>
      <c r="F11" s="328"/>
      <c r="G11" s="96" t="s">
        <v>284</v>
      </c>
      <c r="H11" s="204" t="s">
        <v>285</v>
      </c>
      <c r="I11" s="96" t="s">
        <v>286</v>
      </c>
      <c r="J11" s="172" t="s">
        <v>287</v>
      </c>
      <c r="K11" s="145" t="s">
        <v>288</v>
      </c>
      <c r="L11" s="145" t="s">
        <v>289</v>
      </c>
      <c r="M11" s="99" t="s">
        <v>290</v>
      </c>
      <c r="N11" s="289" t="s">
        <v>291</v>
      </c>
      <c r="O11" s="269"/>
      <c r="P11" s="268" t="s">
        <v>292</v>
      </c>
      <c r="Q11" s="269"/>
      <c r="R11" s="268" t="s">
        <v>293</v>
      </c>
      <c r="S11" s="289"/>
      <c r="T11" s="269"/>
      <c r="U11" s="170" t="s">
        <v>294</v>
      </c>
      <c r="V11" s="142" t="s">
        <v>295</v>
      </c>
      <c r="W11" s="145" t="s">
        <v>296</v>
      </c>
      <c r="X11" s="170" t="s">
        <v>297</v>
      </c>
      <c r="Y11" s="153"/>
    </row>
    <row r="12" spans="1:25" s="91" customFormat="1" ht="11.25" customHeight="1">
      <c r="A12" s="316"/>
      <c r="B12" s="317"/>
      <c r="C12" s="170" t="s">
        <v>298</v>
      </c>
      <c r="D12" s="145" t="s">
        <v>299</v>
      </c>
      <c r="E12" s="172" t="s">
        <v>300</v>
      </c>
      <c r="F12" s="328"/>
      <c r="G12" s="98"/>
      <c r="H12" s="98" t="s">
        <v>301</v>
      </c>
      <c r="I12" s="96" t="s">
        <v>302</v>
      </c>
      <c r="J12" s="172" t="s">
        <v>302</v>
      </c>
      <c r="K12" s="145" t="s">
        <v>303</v>
      </c>
      <c r="L12" s="145" t="s">
        <v>304</v>
      </c>
      <c r="M12" s="99" t="s">
        <v>305</v>
      </c>
      <c r="N12" s="323" t="s">
        <v>306</v>
      </c>
      <c r="O12" s="324"/>
      <c r="P12" s="142"/>
      <c r="Q12" s="135" t="s">
        <v>307</v>
      </c>
      <c r="R12" s="142"/>
      <c r="S12" s="135" t="s">
        <v>308</v>
      </c>
      <c r="T12" s="135" t="s">
        <v>309</v>
      </c>
      <c r="U12" s="142" t="s">
        <v>310</v>
      </c>
      <c r="V12" s="142" t="s">
        <v>311</v>
      </c>
      <c r="W12" s="145" t="s">
        <v>312</v>
      </c>
      <c r="X12" s="170" t="s">
        <v>290</v>
      </c>
      <c r="Y12" s="153"/>
    </row>
    <row r="13" spans="1:25" s="91" customFormat="1" ht="11.25" customHeight="1">
      <c r="A13" s="151"/>
      <c r="B13" s="152"/>
      <c r="C13" s="170" t="s">
        <v>313</v>
      </c>
      <c r="D13" s="145" t="s">
        <v>314</v>
      </c>
      <c r="E13" s="145" t="s">
        <v>315</v>
      </c>
      <c r="F13" s="145" t="s">
        <v>316</v>
      </c>
      <c r="G13" s="98" t="s">
        <v>317</v>
      </c>
      <c r="H13" s="98" t="s">
        <v>318</v>
      </c>
      <c r="I13" s="98" t="s">
        <v>319</v>
      </c>
      <c r="J13" s="145" t="s">
        <v>320</v>
      </c>
      <c r="K13" s="172"/>
      <c r="L13" s="145" t="s">
        <v>295</v>
      </c>
      <c r="M13" s="99" t="s">
        <v>321</v>
      </c>
      <c r="N13" s="289" t="s">
        <v>322</v>
      </c>
      <c r="O13" s="269"/>
      <c r="P13" s="142"/>
      <c r="Q13" s="145" t="s">
        <v>323</v>
      </c>
      <c r="R13" s="142"/>
      <c r="S13" s="142" t="s">
        <v>324</v>
      </c>
      <c r="T13" s="145" t="s">
        <v>325</v>
      </c>
      <c r="U13" s="142"/>
      <c r="V13" s="142" t="s">
        <v>326</v>
      </c>
      <c r="W13" s="145" t="s">
        <v>327</v>
      </c>
      <c r="X13" s="170" t="s">
        <v>328</v>
      </c>
      <c r="Y13" s="153"/>
    </row>
    <row r="14" spans="1:25" s="91" customFormat="1" ht="11.25" customHeight="1">
      <c r="A14" s="151"/>
      <c r="B14" s="152"/>
      <c r="C14" s="170"/>
      <c r="D14" s="119" t="s">
        <v>329</v>
      </c>
      <c r="E14" s="145" t="s">
        <v>330</v>
      </c>
      <c r="F14" s="145" t="s">
        <v>330</v>
      </c>
      <c r="G14" s="98" t="s">
        <v>331</v>
      </c>
      <c r="H14" s="98" t="s">
        <v>332</v>
      </c>
      <c r="I14" s="98" t="s">
        <v>333</v>
      </c>
      <c r="J14" s="145" t="s">
        <v>334</v>
      </c>
      <c r="K14" s="172" t="s">
        <v>335</v>
      </c>
      <c r="L14" s="145" t="s">
        <v>313</v>
      </c>
      <c r="M14" s="99" t="s">
        <v>336</v>
      </c>
      <c r="N14" s="289"/>
      <c r="O14" s="269"/>
      <c r="P14" s="142"/>
      <c r="Q14" s="145" t="s">
        <v>292</v>
      </c>
      <c r="R14" s="142"/>
      <c r="S14" s="142" t="s">
        <v>337</v>
      </c>
      <c r="T14" s="145" t="s">
        <v>337</v>
      </c>
      <c r="U14" s="142"/>
      <c r="V14" s="142"/>
      <c r="W14" s="145" t="s">
        <v>338</v>
      </c>
      <c r="X14" s="170" t="s">
        <v>339</v>
      </c>
      <c r="Y14" s="153"/>
    </row>
    <row r="15" spans="1:25" s="91" customFormat="1" ht="11.25" customHeight="1">
      <c r="A15" s="151"/>
      <c r="B15" s="152"/>
      <c r="C15" s="170"/>
      <c r="D15" s="145" t="s">
        <v>340</v>
      </c>
      <c r="E15" s="145" t="s">
        <v>341</v>
      </c>
      <c r="F15" s="145" t="s">
        <v>341</v>
      </c>
      <c r="G15" s="98" t="s">
        <v>341</v>
      </c>
      <c r="H15" s="98" t="s">
        <v>342</v>
      </c>
      <c r="I15" s="98" t="s">
        <v>343</v>
      </c>
      <c r="J15" s="145" t="s">
        <v>343</v>
      </c>
      <c r="K15" s="201" t="s">
        <v>344</v>
      </c>
      <c r="L15" s="145" t="s">
        <v>345</v>
      </c>
      <c r="M15" s="99"/>
      <c r="N15" s="289"/>
      <c r="O15" s="269"/>
      <c r="P15" s="142"/>
      <c r="Q15" s="145"/>
      <c r="R15" s="142"/>
      <c r="S15" s="142"/>
      <c r="T15" s="145"/>
      <c r="U15" s="142"/>
      <c r="V15" s="142"/>
      <c r="W15" s="145"/>
      <c r="X15" s="170"/>
      <c r="Y15" s="153"/>
    </row>
    <row r="16" spans="1:25" s="91" customFormat="1" ht="11.25" customHeight="1">
      <c r="A16" s="205"/>
      <c r="B16" s="206"/>
      <c r="C16" s="168"/>
      <c r="D16" s="133" t="s">
        <v>346</v>
      </c>
      <c r="E16" s="133"/>
      <c r="F16" s="133"/>
      <c r="G16" s="101"/>
      <c r="H16" s="101" t="s">
        <v>347</v>
      </c>
      <c r="I16" s="101" t="s">
        <v>260</v>
      </c>
      <c r="J16" s="133" t="s">
        <v>260</v>
      </c>
      <c r="K16" s="207"/>
      <c r="L16" s="133"/>
      <c r="M16" s="102"/>
      <c r="N16" s="272"/>
      <c r="O16" s="292"/>
      <c r="P16" s="173"/>
      <c r="Q16" s="133"/>
      <c r="R16" s="139"/>
      <c r="S16" s="139"/>
      <c r="T16" s="139"/>
      <c r="U16" s="133"/>
      <c r="V16" s="133"/>
      <c r="W16" s="133"/>
      <c r="X16" s="171"/>
      <c r="Y16" s="123"/>
    </row>
    <row r="17" spans="1:25" s="73" customFormat="1" ht="11.25" customHeight="1">
      <c r="A17" s="261" t="s">
        <v>138</v>
      </c>
      <c r="B17" s="262"/>
      <c r="C17" s="160">
        <v>2.25</v>
      </c>
      <c r="D17" s="160">
        <v>2.625</v>
      </c>
      <c r="E17" s="161">
        <v>1.5</v>
      </c>
      <c r="F17" s="161">
        <v>1.99</v>
      </c>
      <c r="G17" s="160">
        <v>3.845</v>
      </c>
      <c r="H17" s="160">
        <v>1.312</v>
      </c>
      <c r="I17" s="161">
        <v>1.27</v>
      </c>
      <c r="J17" s="161">
        <v>2.05</v>
      </c>
      <c r="K17" s="67">
        <v>6092</v>
      </c>
      <c r="L17" s="162">
        <v>32.85</v>
      </c>
      <c r="M17" s="163">
        <v>309.7</v>
      </c>
      <c r="N17" s="367">
        <v>0.4</v>
      </c>
      <c r="O17" s="368"/>
      <c r="P17" s="68">
        <v>16481</v>
      </c>
      <c r="Q17" s="68">
        <v>18359</v>
      </c>
      <c r="R17" s="68">
        <v>2185</v>
      </c>
      <c r="S17" s="68">
        <v>-4403</v>
      </c>
      <c r="T17" s="68">
        <v>-2857</v>
      </c>
      <c r="U17" s="68">
        <v>-20056</v>
      </c>
      <c r="V17" s="68">
        <v>253290</v>
      </c>
      <c r="W17" s="69">
        <v>2.24</v>
      </c>
      <c r="X17" s="71">
        <v>2.3</v>
      </c>
      <c r="Y17" s="72" t="s">
        <v>139</v>
      </c>
    </row>
    <row r="18" spans="1:25" s="73" customFormat="1" ht="11.25" customHeight="1">
      <c r="A18" s="261" t="s">
        <v>140</v>
      </c>
      <c r="B18" s="262"/>
      <c r="C18" s="160">
        <v>2.75</v>
      </c>
      <c r="D18" s="160">
        <v>3.125</v>
      </c>
      <c r="E18" s="161">
        <v>1.71</v>
      </c>
      <c r="F18" s="161">
        <v>2.2</v>
      </c>
      <c r="G18" s="160">
        <v>4.115</v>
      </c>
      <c r="H18" s="160">
        <v>1.552</v>
      </c>
      <c r="I18" s="161">
        <v>1.54</v>
      </c>
      <c r="J18" s="161">
        <v>1.98</v>
      </c>
      <c r="K18" s="67">
        <v>6842</v>
      </c>
      <c r="L18" s="162">
        <v>32.596</v>
      </c>
      <c r="M18" s="163">
        <v>323.6</v>
      </c>
      <c r="N18" s="359">
        <v>0.49</v>
      </c>
      <c r="O18" s="360"/>
      <c r="P18" s="68">
        <v>24995</v>
      </c>
      <c r="Q18" s="68">
        <v>22892</v>
      </c>
      <c r="R18" s="68">
        <v>-19738</v>
      </c>
      <c r="S18" s="68">
        <v>25</v>
      </c>
      <c r="T18" s="68">
        <v>-18965</v>
      </c>
      <c r="U18" s="68">
        <v>-6086</v>
      </c>
      <c r="V18" s="68">
        <v>266148</v>
      </c>
      <c r="W18" s="69">
        <v>2.13</v>
      </c>
      <c r="X18" s="71">
        <v>0.6</v>
      </c>
      <c r="Y18" s="72" t="s">
        <v>141</v>
      </c>
    </row>
    <row r="19" spans="1:25" s="73" customFormat="1" ht="11.25" customHeight="1">
      <c r="A19" s="261" t="s">
        <v>142</v>
      </c>
      <c r="B19" s="262"/>
      <c r="C19" s="160">
        <v>3.375</v>
      </c>
      <c r="D19" s="160">
        <v>3.75</v>
      </c>
      <c r="E19" s="161">
        <v>2.09</v>
      </c>
      <c r="F19" s="161">
        <v>2.62</v>
      </c>
      <c r="G19" s="160">
        <v>4.313</v>
      </c>
      <c r="H19" s="160">
        <v>1.998</v>
      </c>
      <c r="I19" s="161">
        <v>1.9</v>
      </c>
      <c r="J19" s="161">
        <v>2.32</v>
      </c>
      <c r="K19" s="67">
        <v>8510</v>
      </c>
      <c r="L19" s="162">
        <v>32.443</v>
      </c>
      <c r="M19" s="163">
        <v>316.1</v>
      </c>
      <c r="N19" s="359">
        <v>0.43</v>
      </c>
      <c r="O19" s="360"/>
      <c r="P19" s="68">
        <v>33781</v>
      </c>
      <c r="Q19" s="68">
        <v>29072</v>
      </c>
      <c r="R19" s="68">
        <v>-39047</v>
      </c>
      <c r="S19" s="68">
        <v>-3338</v>
      </c>
      <c r="T19" s="68">
        <v>-40062</v>
      </c>
      <c r="U19" s="68">
        <v>4020</v>
      </c>
      <c r="V19" s="68">
        <v>270311</v>
      </c>
      <c r="W19" s="69">
        <v>1.84</v>
      </c>
      <c r="X19" s="71">
        <v>1.8</v>
      </c>
      <c r="Y19" s="72" t="s">
        <v>143</v>
      </c>
    </row>
    <row r="20" spans="1:25" s="73" customFormat="1" ht="11.25" customHeight="1">
      <c r="A20" s="261" t="s">
        <v>144</v>
      </c>
      <c r="B20" s="262"/>
      <c r="C20" s="160">
        <v>2</v>
      </c>
      <c r="D20" s="160">
        <v>2.375</v>
      </c>
      <c r="E20" s="161">
        <v>0.91</v>
      </c>
      <c r="F20" s="161">
        <v>1.42</v>
      </c>
      <c r="G20" s="160">
        <v>4.205</v>
      </c>
      <c r="H20" s="160">
        <v>2.014</v>
      </c>
      <c r="I20" s="161">
        <v>1.92</v>
      </c>
      <c r="J20" s="161">
        <v>2.29</v>
      </c>
      <c r="K20" s="67">
        <v>7024</v>
      </c>
      <c r="L20" s="162">
        <v>32.86</v>
      </c>
      <c r="M20" s="163">
        <v>324.6</v>
      </c>
      <c r="N20" s="359">
        <v>0.38</v>
      </c>
      <c r="O20" s="360"/>
      <c r="P20" s="68">
        <v>26386</v>
      </c>
      <c r="Q20" s="68">
        <v>17359</v>
      </c>
      <c r="R20" s="68">
        <v>-1994</v>
      </c>
      <c r="S20" s="68">
        <v>-4855</v>
      </c>
      <c r="T20" s="68">
        <v>-12250</v>
      </c>
      <c r="U20" s="68">
        <v>-26274</v>
      </c>
      <c r="V20" s="68">
        <v>291707</v>
      </c>
      <c r="W20" s="69">
        <v>1.54</v>
      </c>
      <c r="X20" s="71">
        <v>3.52</v>
      </c>
      <c r="Y20" s="72" t="s">
        <v>145</v>
      </c>
    </row>
    <row r="21" spans="1:25" s="73" customFormat="1" ht="11.25" customHeight="1">
      <c r="A21" s="261" t="s">
        <v>146</v>
      </c>
      <c r="B21" s="262"/>
      <c r="C21" s="160">
        <v>1.25</v>
      </c>
      <c r="D21" s="160">
        <v>1.625</v>
      </c>
      <c r="E21" s="161">
        <v>0.47</v>
      </c>
      <c r="F21" s="161">
        <v>0.89</v>
      </c>
      <c r="G21" s="160">
        <v>2.563</v>
      </c>
      <c r="H21" s="160">
        <v>0.109</v>
      </c>
      <c r="I21" s="161">
        <v>0.24</v>
      </c>
      <c r="J21" s="161">
        <v>1.51</v>
      </c>
      <c r="K21" s="67">
        <v>6460</v>
      </c>
      <c r="L21" s="162">
        <v>32.03</v>
      </c>
      <c r="M21" s="163">
        <v>253.8</v>
      </c>
      <c r="N21" s="359">
        <v>0.3</v>
      </c>
      <c r="O21" s="360"/>
      <c r="P21" s="68">
        <v>41952</v>
      </c>
      <c r="Q21" s="68">
        <v>29582</v>
      </c>
      <c r="R21" s="68">
        <v>13373</v>
      </c>
      <c r="S21" s="68">
        <v>-3072</v>
      </c>
      <c r="T21" s="68">
        <v>-10327</v>
      </c>
      <c r="U21" s="68">
        <v>-54126</v>
      </c>
      <c r="V21" s="68">
        <v>348198</v>
      </c>
      <c r="W21" s="69">
        <v>1.15</v>
      </c>
      <c r="X21" s="71">
        <v>-0.86</v>
      </c>
      <c r="Y21" s="72" t="s">
        <v>147</v>
      </c>
    </row>
    <row r="22" spans="1:25" s="73" customFormat="1" ht="11.25" customHeight="1">
      <c r="A22" s="261" t="s">
        <v>148</v>
      </c>
      <c r="B22" s="262"/>
      <c r="C22" s="160">
        <v>1.625</v>
      </c>
      <c r="D22" s="160">
        <v>2</v>
      </c>
      <c r="E22" s="161">
        <v>0.67</v>
      </c>
      <c r="F22" s="161">
        <v>1.13</v>
      </c>
      <c r="G22" s="160">
        <v>2.676</v>
      </c>
      <c r="H22" s="160">
        <v>0.185</v>
      </c>
      <c r="I22" s="161">
        <v>0.38</v>
      </c>
      <c r="J22" s="161">
        <v>1.37</v>
      </c>
      <c r="K22" s="67">
        <v>7950</v>
      </c>
      <c r="L22" s="162">
        <v>30.368</v>
      </c>
      <c r="M22" s="163">
        <v>239.4</v>
      </c>
      <c r="N22" s="359">
        <v>0.19</v>
      </c>
      <c r="O22" s="360"/>
      <c r="P22" s="68">
        <v>38461</v>
      </c>
      <c r="Q22" s="68">
        <v>25102</v>
      </c>
      <c r="R22" s="68">
        <v>-474</v>
      </c>
      <c r="S22" s="68">
        <v>-9082</v>
      </c>
      <c r="T22" s="68">
        <v>-20664</v>
      </c>
      <c r="U22" s="68">
        <v>-40173</v>
      </c>
      <c r="V22" s="68">
        <v>382005</v>
      </c>
      <c r="W22" s="69">
        <v>0.61</v>
      </c>
      <c r="X22" s="71">
        <v>0.96</v>
      </c>
      <c r="Y22" s="72" t="s">
        <v>149</v>
      </c>
    </row>
    <row r="23" spans="1:25" s="73" customFormat="1" ht="11.25" customHeight="1">
      <c r="A23" s="261" t="s">
        <v>150</v>
      </c>
      <c r="B23" s="262"/>
      <c r="C23" s="160">
        <v>1.875</v>
      </c>
      <c r="D23" s="160">
        <v>2.25</v>
      </c>
      <c r="E23" s="161">
        <v>0.88</v>
      </c>
      <c r="F23" s="161">
        <v>1.36</v>
      </c>
      <c r="G23" s="160">
        <v>2.882</v>
      </c>
      <c r="H23" s="160">
        <v>0.341</v>
      </c>
      <c r="I23" s="161">
        <v>0.7</v>
      </c>
      <c r="J23" s="161">
        <v>1.38</v>
      </c>
      <c r="K23" s="67">
        <v>8156</v>
      </c>
      <c r="L23" s="162">
        <v>30.29</v>
      </c>
      <c r="M23" s="163">
        <v>240</v>
      </c>
      <c r="N23" s="359">
        <v>0.17</v>
      </c>
      <c r="O23" s="360"/>
      <c r="P23" s="68">
        <v>39927</v>
      </c>
      <c r="Q23" s="68">
        <v>26545</v>
      </c>
      <c r="R23" s="68">
        <v>-32165</v>
      </c>
      <c r="S23" s="68">
        <v>-14723</v>
      </c>
      <c r="T23" s="68">
        <v>-35691</v>
      </c>
      <c r="U23" s="68">
        <v>-6239</v>
      </c>
      <c r="V23" s="68">
        <v>385547</v>
      </c>
      <c r="W23" s="69">
        <v>0.43</v>
      </c>
      <c r="X23" s="71">
        <v>1.42</v>
      </c>
      <c r="Y23" s="72" t="s">
        <v>151</v>
      </c>
    </row>
    <row r="24" spans="1:25" s="73" customFormat="1" ht="11.25" customHeight="1">
      <c r="A24" s="261" t="s">
        <v>152</v>
      </c>
      <c r="B24" s="262"/>
      <c r="C24" s="160">
        <v>1.875</v>
      </c>
      <c r="D24" s="160">
        <v>2.25</v>
      </c>
      <c r="E24" s="161">
        <v>0.88</v>
      </c>
      <c r="F24" s="161">
        <v>1.36</v>
      </c>
      <c r="G24" s="160">
        <v>2.883</v>
      </c>
      <c r="H24" s="160">
        <v>0.428</v>
      </c>
      <c r="I24" s="161">
        <v>0.79</v>
      </c>
      <c r="J24" s="161">
        <v>1.21</v>
      </c>
      <c r="K24" s="67">
        <v>7481</v>
      </c>
      <c r="L24" s="162">
        <v>29.136</v>
      </c>
      <c r="M24" s="163">
        <v>241.7</v>
      </c>
      <c r="N24" s="359">
        <v>0.18</v>
      </c>
      <c r="O24" s="360"/>
      <c r="P24" s="68">
        <v>49015</v>
      </c>
      <c r="Q24" s="68">
        <v>29916</v>
      </c>
      <c r="R24" s="68">
        <v>-31737</v>
      </c>
      <c r="S24" s="68">
        <v>-9930</v>
      </c>
      <c r="T24" s="68">
        <v>-42091</v>
      </c>
      <c r="U24" s="68">
        <v>-15484</v>
      </c>
      <c r="V24" s="68">
        <v>403169</v>
      </c>
      <c r="W24" s="69">
        <v>0.4</v>
      </c>
      <c r="X24" s="71">
        <v>1.93</v>
      </c>
      <c r="Y24" s="72" t="s">
        <v>153</v>
      </c>
    </row>
    <row r="25" spans="1:25" s="73" customFormat="1" ht="11.25" customHeight="1">
      <c r="A25" s="261" t="s">
        <v>154</v>
      </c>
      <c r="B25" s="262"/>
      <c r="C25" s="160">
        <v>1.875</v>
      </c>
      <c r="D25" s="160">
        <v>2.25</v>
      </c>
      <c r="E25" s="161">
        <v>0.88</v>
      </c>
      <c r="F25" s="161">
        <v>1.36</v>
      </c>
      <c r="G25" s="160">
        <v>2.882</v>
      </c>
      <c r="H25" s="160">
        <v>0.386</v>
      </c>
      <c r="I25" s="161">
        <v>0.69</v>
      </c>
      <c r="J25" s="161">
        <v>1.46</v>
      </c>
      <c r="K25" s="67">
        <v>8093</v>
      </c>
      <c r="L25" s="162">
        <v>29.95</v>
      </c>
      <c r="M25" s="163">
        <v>235.3</v>
      </c>
      <c r="N25" s="359">
        <v>0.17</v>
      </c>
      <c r="O25" s="360"/>
      <c r="P25" s="68">
        <v>55309</v>
      </c>
      <c r="Q25" s="68">
        <v>35452</v>
      </c>
      <c r="R25" s="68">
        <v>-43909</v>
      </c>
      <c r="S25" s="68">
        <v>-10687</v>
      </c>
      <c r="T25" s="68">
        <v>-28834</v>
      </c>
      <c r="U25" s="68">
        <v>-11318</v>
      </c>
      <c r="V25" s="68">
        <v>416811</v>
      </c>
      <c r="W25" s="69">
        <v>0.38</v>
      </c>
      <c r="X25" s="71">
        <v>0.79</v>
      </c>
      <c r="Y25" s="72" t="s">
        <v>155</v>
      </c>
    </row>
    <row r="26" spans="1:25" s="73" customFormat="1" ht="11.25" customHeight="1">
      <c r="A26" s="261" t="s">
        <v>156</v>
      </c>
      <c r="B26" s="262"/>
      <c r="C26" s="160">
        <v>1.875</v>
      </c>
      <c r="D26" s="160">
        <v>2.25</v>
      </c>
      <c r="E26" s="161">
        <v>0.88</v>
      </c>
      <c r="F26" s="161">
        <v>1.36</v>
      </c>
      <c r="G26" s="160">
        <v>2.883</v>
      </c>
      <c r="H26" s="160">
        <v>0.387</v>
      </c>
      <c r="I26" s="161">
        <v>0.62</v>
      </c>
      <c r="J26" s="161">
        <v>1.6</v>
      </c>
      <c r="K26" s="67">
        <v>8992</v>
      </c>
      <c r="L26" s="162">
        <v>31.718</v>
      </c>
      <c r="M26" s="163">
        <v>231.8</v>
      </c>
      <c r="N26" s="359">
        <v>0.17</v>
      </c>
      <c r="O26" s="360"/>
      <c r="P26" s="68">
        <v>65417</v>
      </c>
      <c r="Q26" s="68">
        <v>41532</v>
      </c>
      <c r="R26" s="68">
        <v>-52856</v>
      </c>
      <c r="S26" s="68">
        <v>-9872</v>
      </c>
      <c r="T26" s="68">
        <v>-44224</v>
      </c>
      <c r="U26" s="68">
        <v>-13015</v>
      </c>
      <c r="V26" s="68">
        <v>418980</v>
      </c>
      <c r="W26" s="69">
        <v>0.25</v>
      </c>
      <c r="X26" s="71">
        <v>1.2</v>
      </c>
      <c r="Y26" s="72" t="s">
        <v>157</v>
      </c>
    </row>
    <row r="27" spans="1:25" s="73" customFormat="1" ht="11.25" customHeight="1">
      <c r="A27" s="261" t="s">
        <v>355</v>
      </c>
      <c r="B27" s="262"/>
      <c r="C27" s="160">
        <v>1.625</v>
      </c>
      <c r="D27" s="160">
        <v>2</v>
      </c>
      <c r="E27" s="161">
        <v>0.74</v>
      </c>
      <c r="F27" s="161">
        <v>1.21</v>
      </c>
      <c r="G27" s="160">
        <v>2.829</v>
      </c>
      <c r="H27" s="160">
        <v>0.353</v>
      </c>
      <c r="I27" s="161">
        <v>0.58</v>
      </c>
      <c r="J27" s="161">
        <v>1.39</v>
      </c>
      <c r="K27" s="67">
        <v>8959</v>
      </c>
      <c r="L27" s="162">
        <v>33.066</v>
      </c>
      <c r="M27" s="163">
        <v>249.2</v>
      </c>
      <c r="N27" s="359">
        <v>0.18</v>
      </c>
      <c r="O27" s="360"/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426031</v>
      </c>
      <c r="W27" s="208">
        <v>0.23</v>
      </c>
      <c r="X27" s="71">
        <v>-0.31</v>
      </c>
      <c r="Y27" s="72" t="s">
        <v>356</v>
      </c>
    </row>
    <row r="28" spans="1:25" s="73" customFormat="1" ht="11.25" customHeight="1">
      <c r="A28" s="129"/>
      <c r="B28" s="130"/>
      <c r="C28" s="160"/>
      <c r="D28" s="160"/>
      <c r="E28" s="161"/>
      <c r="F28" s="161"/>
      <c r="G28" s="160"/>
      <c r="H28" s="160"/>
      <c r="I28" s="161"/>
      <c r="J28" s="161"/>
      <c r="K28" s="67"/>
      <c r="L28" s="162"/>
      <c r="M28" s="163"/>
      <c r="N28" s="174"/>
      <c r="O28" s="175"/>
      <c r="P28" s="68"/>
      <c r="Q28" s="68"/>
      <c r="R28" s="68"/>
      <c r="S28" s="68"/>
      <c r="T28" s="68"/>
      <c r="U28" s="68"/>
      <c r="V28" s="68"/>
      <c r="W28" s="208"/>
      <c r="X28" s="71"/>
      <c r="Y28" s="72"/>
    </row>
    <row r="29" spans="1:25" s="73" customFormat="1" ht="11.25" customHeight="1">
      <c r="A29" s="129"/>
      <c r="B29" s="130"/>
      <c r="C29" s="160"/>
      <c r="D29" s="160"/>
      <c r="E29" s="161"/>
      <c r="F29" s="161"/>
      <c r="G29" s="160"/>
      <c r="H29" s="160"/>
      <c r="I29" s="161"/>
      <c r="J29" s="161"/>
      <c r="K29" s="67"/>
      <c r="L29" s="162"/>
      <c r="M29" s="163"/>
      <c r="N29" s="174"/>
      <c r="O29" s="175"/>
      <c r="P29" s="68"/>
      <c r="Q29" s="68"/>
      <c r="R29" s="68"/>
      <c r="S29" s="68"/>
      <c r="T29" s="68"/>
      <c r="U29" s="68"/>
      <c r="V29" s="68"/>
      <c r="W29" s="208"/>
      <c r="X29" s="71"/>
      <c r="Y29" s="72"/>
    </row>
    <row r="30" spans="1:25" s="73" customFormat="1" ht="11.25" customHeight="1">
      <c r="A30" s="261"/>
      <c r="B30" s="262"/>
      <c r="C30" s="160"/>
      <c r="D30" s="160"/>
      <c r="E30" s="161"/>
      <c r="F30" s="161"/>
      <c r="G30" s="209"/>
      <c r="H30" s="209"/>
      <c r="I30" s="210"/>
      <c r="J30" s="161"/>
      <c r="K30" s="67"/>
      <c r="L30" s="162"/>
      <c r="M30" s="163"/>
      <c r="N30" s="359"/>
      <c r="O30" s="360"/>
      <c r="P30" s="68"/>
      <c r="Q30" s="68"/>
      <c r="R30" s="68"/>
      <c r="S30" s="68"/>
      <c r="T30" s="68"/>
      <c r="U30" s="68"/>
      <c r="V30" s="68"/>
      <c r="W30" s="69"/>
      <c r="X30" s="71"/>
      <c r="Y30" s="125"/>
    </row>
    <row r="31" spans="1:25" s="73" customFormat="1" ht="11.25" customHeight="1">
      <c r="A31" s="261" t="s">
        <v>158</v>
      </c>
      <c r="B31" s="262"/>
      <c r="C31" s="160">
        <v>1.875</v>
      </c>
      <c r="D31" s="160">
        <v>2.25</v>
      </c>
      <c r="E31" s="161">
        <v>0.88</v>
      </c>
      <c r="F31" s="161">
        <v>1.36</v>
      </c>
      <c r="G31" s="209">
        <v>2.882</v>
      </c>
      <c r="H31" s="209">
        <v>0.386</v>
      </c>
      <c r="I31" s="210">
        <v>0.7</v>
      </c>
      <c r="J31" s="161">
        <v>1.49</v>
      </c>
      <c r="K31" s="67">
        <v>8102</v>
      </c>
      <c r="L31" s="162">
        <v>30.12</v>
      </c>
      <c r="M31" s="163">
        <v>238.4</v>
      </c>
      <c r="N31" s="359">
        <v>0.17</v>
      </c>
      <c r="O31" s="360"/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409118</v>
      </c>
      <c r="W31" s="69">
        <v>0.45</v>
      </c>
      <c r="X31" s="71">
        <v>0.06</v>
      </c>
      <c r="Y31" s="72" t="s">
        <v>159</v>
      </c>
    </row>
    <row r="32" spans="1:25" s="73" customFormat="1" ht="11.25" customHeight="1">
      <c r="A32" s="261" t="s">
        <v>160</v>
      </c>
      <c r="B32" s="262"/>
      <c r="C32" s="160">
        <v>1.875</v>
      </c>
      <c r="D32" s="160">
        <v>2.25</v>
      </c>
      <c r="E32" s="161">
        <v>0.88</v>
      </c>
      <c r="F32" s="161">
        <v>1.36</v>
      </c>
      <c r="G32" s="209">
        <v>2.882</v>
      </c>
      <c r="H32" s="209">
        <v>0.386</v>
      </c>
      <c r="I32" s="210">
        <v>0.68</v>
      </c>
      <c r="J32" s="161">
        <v>1.68</v>
      </c>
      <c r="K32" s="67">
        <v>7932</v>
      </c>
      <c r="L32" s="162">
        <v>29.983</v>
      </c>
      <c r="M32" s="163">
        <v>233.3</v>
      </c>
      <c r="N32" s="359">
        <v>0.19</v>
      </c>
      <c r="O32" s="360"/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409388</v>
      </c>
      <c r="W32" s="69">
        <v>0.44</v>
      </c>
      <c r="X32" s="71">
        <v>-0.78</v>
      </c>
      <c r="Y32" s="72" t="s">
        <v>161</v>
      </c>
    </row>
    <row r="33" spans="1:25" s="73" customFormat="1" ht="11.25" customHeight="1">
      <c r="A33" s="261" t="s">
        <v>162</v>
      </c>
      <c r="B33" s="262"/>
      <c r="C33" s="160">
        <v>1.875</v>
      </c>
      <c r="D33" s="160">
        <v>2.25</v>
      </c>
      <c r="E33" s="161">
        <v>0.88</v>
      </c>
      <c r="F33" s="161">
        <v>1.36</v>
      </c>
      <c r="G33" s="209">
        <v>2.882</v>
      </c>
      <c r="H33" s="209">
        <v>0.386</v>
      </c>
      <c r="I33" s="210">
        <v>0.67</v>
      </c>
      <c r="J33" s="161">
        <v>1.72</v>
      </c>
      <c r="K33" s="67">
        <v>8193</v>
      </c>
      <c r="L33" s="162">
        <v>29.67</v>
      </c>
      <c r="M33" s="163">
        <v>241.9</v>
      </c>
      <c r="N33" s="359">
        <v>0.18</v>
      </c>
      <c r="O33" s="360"/>
      <c r="P33" s="68">
        <v>14896</v>
      </c>
      <c r="Q33" s="68">
        <v>10486</v>
      </c>
      <c r="R33" s="68">
        <v>-10988</v>
      </c>
      <c r="S33" s="68">
        <v>-2425</v>
      </c>
      <c r="T33" s="68">
        <v>-8237</v>
      </c>
      <c r="U33" s="68">
        <v>-2612</v>
      </c>
      <c r="V33" s="68">
        <v>412611</v>
      </c>
      <c r="W33" s="69">
        <v>0.45</v>
      </c>
      <c r="X33" s="71">
        <v>0.84</v>
      </c>
      <c r="Y33" s="72" t="s">
        <v>163</v>
      </c>
    </row>
    <row r="34" spans="1:25" s="73" customFormat="1" ht="11.25" customHeight="1">
      <c r="A34" s="261"/>
      <c r="B34" s="262"/>
      <c r="C34" s="160"/>
      <c r="D34" s="160"/>
      <c r="E34" s="161"/>
      <c r="F34" s="161"/>
      <c r="G34" s="209"/>
      <c r="H34" s="209"/>
      <c r="I34" s="210"/>
      <c r="J34" s="161"/>
      <c r="K34" s="67"/>
      <c r="L34" s="162"/>
      <c r="M34" s="163"/>
      <c r="N34" s="359"/>
      <c r="O34" s="360"/>
      <c r="P34" s="68"/>
      <c r="Q34" s="68"/>
      <c r="R34" s="68"/>
      <c r="S34" s="68"/>
      <c r="T34" s="68"/>
      <c r="U34" s="68"/>
      <c r="V34" s="68"/>
      <c r="W34" s="69"/>
      <c r="X34" s="71"/>
      <c r="Y34" s="125"/>
    </row>
    <row r="35" spans="1:25" s="73" customFormat="1" ht="11.25" customHeight="1">
      <c r="A35" s="261" t="s">
        <v>164</v>
      </c>
      <c r="B35" s="262"/>
      <c r="C35" s="160">
        <v>1.875</v>
      </c>
      <c r="D35" s="160">
        <v>2.25</v>
      </c>
      <c r="E35" s="161">
        <v>0.88</v>
      </c>
      <c r="F35" s="161">
        <v>1.36</v>
      </c>
      <c r="G35" s="209">
        <v>2.882</v>
      </c>
      <c r="H35" s="209">
        <v>0.387</v>
      </c>
      <c r="I35" s="210">
        <v>0.66</v>
      </c>
      <c r="J35" s="161">
        <v>1.65</v>
      </c>
      <c r="K35" s="67">
        <v>8366</v>
      </c>
      <c r="L35" s="162">
        <v>29.455</v>
      </c>
      <c r="M35" s="163">
        <v>220.4</v>
      </c>
      <c r="N35" s="359">
        <v>0.18</v>
      </c>
      <c r="O35" s="360"/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415601</v>
      </c>
      <c r="W35" s="69">
        <v>0.43</v>
      </c>
      <c r="X35" s="71">
        <v>0.64</v>
      </c>
      <c r="Y35" s="72" t="s">
        <v>165</v>
      </c>
    </row>
    <row r="36" spans="1:25" s="73" customFormat="1" ht="11.25" customHeight="1">
      <c r="A36" s="261" t="s">
        <v>166</v>
      </c>
      <c r="B36" s="262"/>
      <c r="C36" s="160">
        <v>1.875</v>
      </c>
      <c r="D36" s="160">
        <v>2.25</v>
      </c>
      <c r="E36" s="161">
        <v>0.88</v>
      </c>
      <c r="F36" s="161">
        <v>1.36</v>
      </c>
      <c r="G36" s="209">
        <v>2.882</v>
      </c>
      <c r="H36" s="209">
        <v>0.386</v>
      </c>
      <c r="I36" s="210">
        <v>0.64</v>
      </c>
      <c r="J36" s="161">
        <v>1.7</v>
      </c>
      <c r="K36" s="67">
        <v>8237</v>
      </c>
      <c r="L36" s="162">
        <v>29.679</v>
      </c>
      <c r="M36" s="163">
        <v>218.7</v>
      </c>
      <c r="N36" s="359">
        <v>0.18</v>
      </c>
      <c r="O36" s="360"/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415559</v>
      </c>
      <c r="W36" s="69">
        <v>0.41</v>
      </c>
      <c r="X36" s="71">
        <v>0.68</v>
      </c>
      <c r="Y36" s="72" t="s">
        <v>167</v>
      </c>
    </row>
    <row r="37" spans="1:25" s="73" customFormat="1" ht="11.25" customHeight="1">
      <c r="A37" s="261" t="s">
        <v>168</v>
      </c>
      <c r="B37" s="262"/>
      <c r="C37" s="160">
        <v>1.875</v>
      </c>
      <c r="D37" s="160">
        <v>2.25</v>
      </c>
      <c r="E37" s="161">
        <v>0.88</v>
      </c>
      <c r="F37" s="161">
        <v>1.36</v>
      </c>
      <c r="G37" s="209">
        <v>2.882</v>
      </c>
      <c r="H37" s="209">
        <v>0.387</v>
      </c>
      <c r="I37" s="210">
        <v>0.64</v>
      </c>
      <c r="J37" s="161">
        <v>1.69</v>
      </c>
      <c r="K37" s="67">
        <v>8431</v>
      </c>
      <c r="L37" s="162">
        <v>29.95</v>
      </c>
      <c r="M37" s="163">
        <v>228.2</v>
      </c>
      <c r="N37" s="359">
        <v>0.17</v>
      </c>
      <c r="O37" s="360"/>
      <c r="P37" s="68">
        <v>17197</v>
      </c>
      <c r="Q37" s="68">
        <v>11115</v>
      </c>
      <c r="R37" s="68">
        <v>-16721</v>
      </c>
      <c r="S37" s="68">
        <v>-2772</v>
      </c>
      <c r="T37" s="68">
        <v>-5575</v>
      </c>
      <c r="U37" s="68">
        <v>-2675</v>
      </c>
      <c r="V37" s="68">
        <v>416811</v>
      </c>
      <c r="W37" s="69">
        <v>0.38</v>
      </c>
      <c r="X37" s="71">
        <v>0.34</v>
      </c>
      <c r="Y37" s="72" t="s">
        <v>169</v>
      </c>
    </row>
    <row r="38" spans="1:25" s="73" customFormat="1" ht="11.25" customHeight="1">
      <c r="A38" s="261"/>
      <c r="B38" s="262"/>
      <c r="C38" s="160"/>
      <c r="D38" s="160"/>
      <c r="E38" s="161"/>
      <c r="F38" s="161"/>
      <c r="G38" s="209"/>
      <c r="H38" s="209"/>
      <c r="I38" s="210"/>
      <c r="J38" s="161"/>
      <c r="K38" s="67"/>
      <c r="L38" s="162"/>
      <c r="M38" s="163"/>
      <c r="N38" s="359"/>
      <c r="O38" s="360"/>
      <c r="P38" s="68"/>
      <c r="Q38" s="68"/>
      <c r="R38" s="68"/>
      <c r="S38" s="68"/>
      <c r="T38" s="68"/>
      <c r="U38" s="68"/>
      <c r="V38" s="68"/>
      <c r="W38" s="69"/>
      <c r="X38" s="71"/>
      <c r="Y38" s="125"/>
    </row>
    <row r="39" spans="1:25" s="73" customFormat="1" ht="11.25" customHeight="1">
      <c r="A39" s="261" t="s">
        <v>170</v>
      </c>
      <c r="B39" s="262"/>
      <c r="C39" s="160">
        <v>1.875</v>
      </c>
      <c r="D39" s="160">
        <v>2.25</v>
      </c>
      <c r="E39" s="161">
        <v>0.88</v>
      </c>
      <c r="F39" s="161">
        <v>1.36</v>
      </c>
      <c r="G39" s="160">
        <v>2.883</v>
      </c>
      <c r="H39" s="160">
        <v>0.388</v>
      </c>
      <c r="I39" s="161">
        <v>0.63</v>
      </c>
      <c r="J39" s="161">
        <v>1.66</v>
      </c>
      <c r="K39" s="67">
        <v>8567</v>
      </c>
      <c r="L39" s="162">
        <v>30.376</v>
      </c>
      <c r="M39" s="163">
        <v>229.9</v>
      </c>
      <c r="N39" s="359">
        <v>0.16</v>
      </c>
      <c r="O39" s="360"/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416935</v>
      </c>
      <c r="W39" s="69">
        <v>0.36</v>
      </c>
      <c r="X39" s="71">
        <v>0.83</v>
      </c>
      <c r="Y39" s="72" t="s">
        <v>171</v>
      </c>
    </row>
    <row r="40" spans="1:25" s="73" customFormat="1" ht="11.25" customHeight="1">
      <c r="A40" s="261" t="s">
        <v>172</v>
      </c>
      <c r="B40" s="262"/>
      <c r="C40" s="160">
        <v>1.875</v>
      </c>
      <c r="D40" s="160">
        <v>2.25</v>
      </c>
      <c r="E40" s="161">
        <v>0.88</v>
      </c>
      <c r="F40" s="161">
        <v>1.36</v>
      </c>
      <c r="G40" s="160">
        <v>2.883</v>
      </c>
      <c r="H40" s="160">
        <v>0.387</v>
      </c>
      <c r="I40" s="161">
        <v>0.63</v>
      </c>
      <c r="J40" s="161">
        <v>1.6</v>
      </c>
      <c r="K40" s="67">
        <v>8496</v>
      </c>
      <c r="L40" s="162">
        <v>30.355</v>
      </c>
      <c r="M40" s="163">
        <v>239.8</v>
      </c>
      <c r="N40" s="359">
        <v>0.16</v>
      </c>
      <c r="O40" s="360"/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417978</v>
      </c>
      <c r="W40" s="69">
        <v>0.35</v>
      </c>
      <c r="X40" s="71">
        <v>-0.04</v>
      </c>
      <c r="Y40" s="72" t="s">
        <v>173</v>
      </c>
    </row>
    <row r="41" spans="1:25" s="73" customFormat="1" ht="11.25" customHeight="1">
      <c r="A41" s="261" t="s">
        <v>174</v>
      </c>
      <c r="B41" s="262"/>
      <c r="C41" s="160">
        <v>1.875</v>
      </c>
      <c r="D41" s="160">
        <v>2.25</v>
      </c>
      <c r="E41" s="161">
        <v>0.88</v>
      </c>
      <c r="F41" s="161">
        <v>1.36</v>
      </c>
      <c r="G41" s="160">
        <v>2.883</v>
      </c>
      <c r="H41" s="160">
        <v>0.387</v>
      </c>
      <c r="I41" s="161">
        <v>0.61</v>
      </c>
      <c r="J41" s="161">
        <v>1.59</v>
      </c>
      <c r="K41" s="67">
        <v>8687</v>
      </c>
      <c r="L41" s="162">
        <v>30.51</v>
      </c>
      <c r="M41" s="163">
        <v>232.9</v>
      </c>
      <c r="N41" s="359">
        <v>0.17</v>
      </c>
      <c r="O41" s="360"/>
      <c r="P41" s="68">
        <v>15041</v>
      </c>
      <c r="Q41" s="68">
        <v>6842</v>
      </c>
      <c r="R41" s="68">
        <v>-13124</v>
      </c>
      <c r="S41" s="68">
        <v>-2176</v>
      </c>
      <c r="T41" s="68">
        <v>-6766</v>
      </c>
      <c r="U41" s="68">
        <v>-2622</v>
      </c>
      <c r="V41" s="68">
        <v>419199</v>
      </c>
      <c r="W41" s="69">
        <v>0.33</v>
      </c>
      <c r="X41" s="71">
        <v>1.61</v>
      </c>
      <c r="Y41" s="72" t="s">
        <v>175</v>
      </c>
    </row>
    <row r="42" spans="1:25" s="73" customFormat="1" ht="11.25" customHeight="1">
      <c r="A42" s="261" t="s">
        <v>176</v>
      </c>
      <c r="B42" s="262"/>
      <c r="C42" s="160">
        <v>1.875</v>
      </c>
      <c r="D42" s="160">
        <v>2.25</v>
      </c>
      <c r="E42" s="161">
        <v>0.88</v>
      </c>
      <c r="F42" s="161">
        <v>1.36</v>
      </c>
      <c r="G42" s="160">
        <v>2.883</v>
      </c>
      <c r="H42" s="160">
        <v>0.387</v>
      </c>
      <c r="I42" s="161">
        <v>0.59</v>
      </c>
      <c r="J42" s="161">
        <v>1.57</v>
      </c>
      <c r="K42" s="67">
        <v>8900</v>
      </c>
      <c r="L42" s="162">
        <v>30.258</v>
      </c>
      <c r="M42" s="163">
        <v>223.3</v>
      </c>
      <c r="N42" s="359">
        <v>0.17</v>
      </c>
      <c r="O42" s="360"/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421495</v>
      </c>
      <c r="W42" s="69">
        <v>0.32</v>
      </c>
      <c r="X42" s="71">
        <v>1.66</v>
      </c>
      <c r="Y42" s="72" t="s">
        <v>177</v>
      </c>
    </row>
    <row r="43" spans="1:25" s="73" customFormat="1" ht="11.25" customHeight="1">
      <c r="A43" s="261" t="s">
        <v>352</v>
      </c>
      <c r="B43" s="262"/>
      <c r="C43" s="160">
        <v>1.875</v>
      </c>
      <c r="D43" s="160">
        <v>2.25</v>
      </c>
      <c r="E43" s="161">
        <v>0.88</v>
      </c>
      <c r="F43" s="161">
        <v>1.36</v>
      </c>
      <c r="G43" s="160">
        <v>2.883</v>
      </c>
      <c r="H43" s="160">
        <v>0.388</v>
      </c>
      <c r="I43" s="161">
        <v>0.59</v>
      </c>
      <c r="J43" s="161">
        <v>1.5</v>
      </c>
      <c r="K43" s="67">
        <v>8936</v>
      </c>
      <c r="L43" s="162">
        <v>30.05</v>
      </c>
      <c r="M43" s="163">
        <v>216.6</v>
      </c>
      <c r="N43" s="359">
        <v>0.18</v>
      </c>
      <c r="O43" s="360"/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421651</v>
      </c>
      <c r="W43" s="69">
        <v>0.3</v>
      </c>
      <c r="X43" s="71">
        <v>1.62</v>
      </c>
      <c r="Y43" s="72" t="s">
        <v>353</v>
      </c>
    </row>
    <row r="44" spans="1:25" s="73" customFormat="1" ht="11.25" customHeight="1">
      <c r="A44" s="261" t="s">
        <v>180</v>
      </c>
      <c r="B44" s="262"/>
      <c r="C44" s="160">
        <v>1.875</v>
      </c>
      <c r="D44" s="160">
        <v>2.25</v>
      </c>
      <c r="E44" s="161">
        <v>0.88</v>
      </c>
      <c r="F44" s="161">
        <v>1.36</v>
      </c>
      <c r="G44" s="160">
        <v>2.883</v>
      </c>
      <c r="H44" s="160">
        <v>0.387</v>
      </c>
      <c r="I44" s="161">
        <v>0.62</v>
      </c>
      <c r="J44" s="161">
        <v>1.56</v>
      </c>
      <c r="K44" s="67">
        <v>9229</v>
      </c>
      <c r="L44" s="162">
        <v>29.915</v>
      </c>
      <c r="M44" s="163">
        <v>246.6</v>
      </c>
      <c r="N44" s="359">
        <v>0.17</v>
      </c>
      <c r="O44" s="360"/>
      <c r="P44" s="68">
        <v>16096</v>
      </c>
      <c r="Q44" s="68">
        <v>10211</v>
      </c>
      <c r="R44" s="68">
        <v>-10358</v>
      </c>
      <c r="S44" s="68">
        <v>-3155</v>
      </c>
      <c r="T44" s="68">
        <v>-895</v>
      </c>
      <c r="U44" s="68">
        <v>-4393</v>
      </c>
      <c r="V44" s="68">
        <v>423454</v>
      </c>
      <c r="W44" s="69">
        <v>0.28</v>
      </c>
      <c r="X44" s="71">
        <v>1.64</v>
      </c>
      <c r="Y44" s="72" t="s">
        <v>181</v>
      </c>
    </row>
    <row r="45" spans="1:25" s="73" customFormat="1" ht="11.25" customHeight="1">
      <c r="A45" s="261" t="s">
        <v>182</v>
      </c>
      <c r="B45" s="361"/>
      <c r="C45" s="160">
        <v>1.875</v>
      </c>
      <c r="D45" s="160">
        <v>2.25</v>
      </c>
      <c r="E45" s="161">
        <v>0.88</v>
      </c>
      <c r="F45" s="161">
        <v>1.36</v>
      </c>
      <c r="G45" s="160">
        <v>2.883</v>
      </c>
      <c r="H45" s="160">
        <v>0.387</v>
      </c>
      <c r="I45" s="161">
        <v>0.61</v>
      </c>
      <c r="J45" s="161">
        <v>1.62</v>
      </c>
      <c r="K45" s="67">
        <v>9474</v>
      </c>
      <c r="L45" s="162">
        <v>30.04</v>
      </c>
      <c r="M45" s="163">
        <v>235</v>
      </c>
      <c r="N45" s="362">
        <v>0.16</v>
      </c>
      <c r="O45" s="360"/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423661</v>
      </c>
      <c r="W45" s="69">
        <v>0.28</v>
      </c>
      <c r="X45" s="71">
        <v>1.76</v>
      </c>
      <c r="Y45" s="72" t="s">
        <v>183</v>
      </c>
    </row>
    <row r="46" spans="1:25" s="73" customFormat="1" ht="11.25" customHeight="1">
      <c r="A46" s="261" t="s">
        <v>160</v>
      </c>
      <c r="B46" s="361"/>
      <c r="C46" s="160">
        <v>1.875</v>
      </c>
      <c r="D46" s="160">
        <v>2.25</v>
      </c>
      <c r="E46" s="161">
        <v>0.88</v>
      </c>
      <c r="F46" s="161">
        <v>1.36</v>
      </c>
      <c r="G46" s="160">
        <v>2.883</v>
      </c>
      <c r="H46" s="160">
        <v>0.386</v>
      </c>
      <c r="I46" s="161">
        <v>0.62</v>
      </c>
      <c r="J46" s="161">
        <v>1.58</v>
      </c>
      <c r="K46" s="67">
        <v>9266</v>
      </c>
      <c r="L46" s="162">
        <v>29.97</v>
      </c>
      <c r="M46" s="163">
        <v>228.1</v>
      </c>
      <c r="N46" s="362">
        <v>0.17</v>
      </c>
      <c r="O46" s="360"/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423066</v>
      </c>
      <c r="W46" s="69">
        <v>0.28</v>
      </c>
      <c r="X46" s="71">
        <v>2.07</v>
      </c>
      <c r="Y46" s="72" t="s">
        <v>161</v>
      </c>
    </row>
    <row r="47" spans="1:25" s="73" customFormat="1" ht="11.25" customHeight="1">
      <c r="A47" s="261" t="s">
        <v>360</v>
      </c>
      <c r="B47" s="262"/>
      <c r="C47" s="160">
        <v>1.875</v>
      </c>
      <c r="D47" s="160">
        <v>2.25</v>
      </c>
      <c r="E47" s="161">
        <v>0.88</v>
      </c>
      <c r="F47" s="161">
        <v>1.36</v>
      </c>
      <c r="G47" s="160">
        <v>2.883</v>
      </c>
      <c r="H47" s="160">
        <v>0.387</v>
      </c>
      <c r="I47" s="161">
        <v>0.64</v>
      </c>
      <c r="J47" s="161">
        <v>1.72</v>
      </c>
      <c r="K47" s="67">
        <v>9229</v>
      </c>
      <c r="L47" s="162">
        <v>30.436</v>
      </c>
      <c r="M47" s="163">
        <v>252.3</v>
      </c>
      <c r="N47" s="359">
        <v>0.16</v>
      </c>
      <c r="O47" s="360"/>
      <c r="P47" s="68">
        <v>14726</v>
      </c>
      <c r="Q47" s="68">
        <v>9905</v>
      </c>
      <c r="R47" s="68">
        <v>-11189</v>
      </c>
      <c r="S47" s="68">
        <v>-2120</v>
      </c>
      <c r="T47" s="68">
        <v>-22355</v>
      </c>
      <c r="U47" s="68">
        <v>-4181</v>
      </c>
      <c r="V47" s="68">
        <v>420696</v>
      </c>
      <c r="W47" s="69">
        <v>0.3</v>
      </c>
      <c r="X47" s="71">
        <v>0.71</v>
      </c>
      <c r="Y47" s="72" t="s">
        <v>361</v>
      </c>
    </row>
    <row r="48" spans="1:25" s="73" customFormat="1" ht="11.25" customHeight="1">
      <c r="A48" s="261" t="s">
        <v>164</v>
      </c>
      <c r="B48" s="262"/>
      <c r="C48" s="160">
        <v>1.875</v>
      </c>
      <c r="D48" s="160">
        <v>2.25</v>
      </c>
      <c r="E48" s="161">
        <v>0.88</v>
      </c>
      <c r="F48" s="161">
        <v>1.36</v>
      </c>
      <c r="G48" s="160">
        <v>2.883</v>
      </c>
      <c r="H48" s="160">
        <v>0.387</v>
      </c>
      <c r="I48" s="161">
        <v>0.6</v>
      </c>
      <c r="J48" s="161">
        <v>1.63</v>
      </c>
      <c r="K48" s="67">
        <v>8819</v>
      </c>
      <c r="L48" s="162">
        <v>30.478</v>
      </c>
      <c r="M48" s="163">
        <v>224.6</v>
      </c>
      <c r="N48" s="359">
        <v>0.17</v>
      </c>
      <c r="O48" s="360"/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421476</v>
      </c>
      <c r="W48" s="69">
        <v>0.3</v>
      </c>
      <c r="X48" s="71">
        <v>1.05</v>
      </c>
      <c r="Y48" s="72" t="s">
        <v>165</v>
      </c>
    </row>
    <row r="49" spans="1:25" s="73" customFormat="1" ht="11.25" customHeight="1">
      <c r="A49" s="261" t="s">
        <v>365</v>
      </c>
      <c r="B49" s="262"/>
      <c r="C49" s="160">
        <v>1.875</v>
      </c>
      <c r="D49" s="160">
        <v>2.25</v>
      </c>
      <c r="E49" s="161">
        <v>0.88</v>
      </c>
      <c r="F49" s="161">
        <v>1.36</v>
      </c>
      <c r="G49" s="160">
        <v>2.883</v>
      </c>
      <c r="H49" s="160">
        <v>0.387</v>
      </c>
      <c r="I49" s="161">
        <v>0.63</v>
      </c>
      <c r="J49" s="161">
        <v>1.62</v>
      </c>
      <c r="K49" s="67">
        <v>9016</v>
      </c>
      <c r="L49" s="162">
        <v>31.039</v>
      </c>
      <c r="M49" s="163">
        <v>224.8</v>
      </c>
      <c r="N49" s="359">
        <v>0.18</v>
      </c>
      <c r="O49" s="360"/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421466</v>
      </c>
      <c r="W49" s="69">
        <v>0.28</v>
      </c>
      <c r="X49" s="71">
        <v>0.85</v>
      </c>
      <c r="Y49" s="72" t="s">
        <v>364</v>
      </c>
    </row>
    <row r="50" spans="1:25" s="73" customFormat="1" ht="11.25" customHeight="1">
      <c r="A50" s="261" t="s">
        <v>366</v>
      </c>
      <c r="B50" s="262"/>
      <c r="C50" s="160">
        <v>1.875</v>
      </c>
      <c r="D50" s="160">
        <v>2.25</v>
      </c>
      <c r="E50" s="161">
        <v>0.88</v>
      </c>
      <c r="F50" s="161">
        <v>1.36</v>
      </c>
      <c r="G50" s="160">
        <v>2.883</v>
      </c>
      <c r="H50" s="160">
        <v>0.387</v>
      </c>
      <c r="I50" s="161">
        <v>0.68</v>
      </c>
      <c r="J50" s="161">
        <v>1.6</v>
      </c>
      <c r="K50" s="67">
        <v>9109</v>
      </c>
      <c r="L50" s="162">
        <v>31.718</v>
      </c>
      <c r="M50" s="163">
        <v>223.6</v>
      </c>
      <c r="N50" s="359">
        <v>0.17</v>
      </c>
      <c r="O50" s="360"/>
      <c r="P50" s="68">
        <v>19324</v>
      </c>
      <c r="Q50" s="68">
        <v>20210</v>
      </c>
      <c r="R50" s="68">
        <v>19670</v>
      </c>
      <c r="S50" s="68">
        <v>2421</v>
      </c>
      <c r="T50" s="68">
        <v>14050</v>
      </c>
      <c r="U50" s="68">
        <v>1819</v>
      </c>
      <c r="V50" s="68">
        <v>418980</v>
      </c>
      <c r="W50" s="69">
        <v>0.25</v>
      </c>
      <c r="X50" s="71">
        <v>0.6</v>
      </c>
      <c r="Y50" s="72" t="s">
        <v>367</v>
      </c>
    </row>
    <row r="51" spans="1:25" s="73" customFormat="1" ht="11.25" customHeight="1">
      <c r="A51" s="261" t="s">
        <v>351</v>
      </c>
      <c r="B51" s="262"/>
      <c r="C51" s="160">
        <v>1.875</v>
      </c>
      <c r="D51" s="160">
        <v>2.25</v>
      </c>
      <c r="E51" s="161">
        <v>0.88</v>
      </c>
      <c r="F51" s="161">
        <v>1.36</v>
      </c>
      <c r="G51" s="160">
        <v>2.883</v>
      </c>
      <c r="H51" s="160">
        <v>0.387</v>
      </c>
      <c r="I51" s="161">
        <v>0.64</v>
      </c>
      <c r="J51" s="161">
        <v>1.52</v>
      </c>
      <c r="K51" s="67">
        <v>9282</v>
      </c>
      <c r="L51" s="162">
        <v>31.555</v>
      </c>
      <c r="M51" s="163">
        <v>222.7</v>
      </c>
      <c r="N51" s="359">
        <v>0.18</v>
      </c>
      <c r="O51" s="360"/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415903</v>
      </c>
      <c r="W51" s="69">
        <v>0.27</v>
      </c>
      <c r="X51" s="71">
        <v>-0.94</v>
      </c>
      <c r="Y51" s="72" t="s">
        <v>348</v>
      </c>
    </row>
    <row r="52" spans="1:25" s="73" customFormat="1" ht="11.25" customHeight="1">
      <c r="A52" s="261" t="s">
        <v>172</v>
      </c>
      <c r="B52" s="262"/>
      <c r="C52" s="160">
        <v>1.875</v>
      </c>
      <c r="D52" s="160">
        <v>2.25</v>
      </c>
      <c r="E52" s="161">
        <v>0.88</v>
      </c>
      <c r="F52" s="161">
        <v>1.36</v>
      </c>
      <c r="G52" s="160">
        <v>2.883</v>
      </c>
      <c r="H52" s="160">
        <v>0.388</v>
      </c>
      <c r="I52" s="161">
        <v>0.64</v>
      </c>
      <c r="J52" s="161">
        <v>1.54</v>
      </c>
      <c r="K52" s="67">
        <v>9506</v>
      </c>
      <c r="L52" s="162">
        <v>31.503</v>
      </c>
      <c r="M52" s="163">
        <v>235.3</v>
      </c>
      <c r="N52" s="359">
        <v>0.14</v>
      </c>
      <c r="O52" s="360"/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417826</v>
      </c>
      <c r="W52" s="69">
        <v>0.28</v>
      </c>
      <c r="X52" s="71">
        <v>-0.2</v>
      </c>
      <c r="Y52" s="72" t="s">
        <v>173</v>
      </c>
    </row>
    <row r="53" spans="1:25" s="73" customFormat="1" ht="11.25" customHeight="1">
      <c r="A53" s="261" t="s">
        <v>174</v>
      </c>
      <c r="B53" s="262"/>
      <c r="C53" s="160">
        <v>1.875</v>
      </c>
      <c r="D53" s="160">
        <v>2.25</v>
      </c>
      <c r="E53" s="161">
        <v>0.88</v>
      </c>
      <c r="F53" s="161">
        <v>1.36</v>
      </c>
      <c r="G53" s="160">
        <v>2.883</v>
      </c>
      <c r="H53" s="160">
        <v>0.387</v>
      </c>
      <c r="I53" s="161">
        <v>0.63</v>
      </c>
      <c r="J53" s="161">
        <v>1.61</v>
      </c>
      <c r="K53" s="67">
        <v>9611</v>
      </c>
      <c r="L53" s="162">
        <v>31.401</v>
      </c>
      <c r="M53" s="163">
        <v>234.5</v>
      </c>
      <c r="N53" s="359">
        <v>0.17</v>
      </c>
      <c r="O53" s="360"/>
      <c r="P53" s="68">
        <v>21477</v>
      </c>
      <c r="Q53" s="68">
        <v>18871</v>
      </c>
      <c r="R53" s="68">
        <v>21116</v>
      </c>
      <c r="S53" s="68">
        <v>1838</v>
      </c>
      <c r="T53" s="68">
        <v>9475</v>
      </c>
      <c r="U53" s="68">
        <v>3811</v>
      </c>
      <c r="V53" s="68">
        <v>414689</v>
      </c>
      <c r="W53" s="69">
        <v>0.26</v>
      </c>
      <c r="X53" s="71">
        <v>-0.62</v>
      </c>
      <c r="Y53" s="72" t="s">
        <v>175</v>
      </c>
    </row>
    <row r="54" spans="1:25" s="73" customFormat="1" ht="11.25" customHeight="1">
      <c r="A54" s="261" t="s">
        <v>176</v>
      </c>
      <c r="B54" s="262"/>
      <c r="C54" s="160">
        <v>1.875</v>
      </c>
      <c r="D54" s="160">
        <v>2.25</v>
      </c>
      <c r="E54" s="161">
        <v>0.88</v>
      </c>
      <c r="F54" s="161">
        <v>1.36</v>
      </c>
      <c r="G54" s="160">
        <v>2.883</v>
      </c>
      <c r="H54" s="160">
        <v>0.387</v>
      </c>
      <c r="I54" s="161">
        <v>0.65</v>
      </c>
      <c r="J54" s="161">
        <v>1.54</v>
      </c>
      <c r="K54" s="67">
        <v>9680</v>
      </c>
      <c r="L54" s="162">
        <v>30.752</v>
      </c>
      <c r="M54" s="163">
        <v>230.8</v>
      </c>
      <c r="N54" s="359">
        <v>0.18</v>
      </c>
      <c r="O54" s="360"/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418174</v>
      </c>
      <c r="W54" s="69">
        <v>0.26</v>
      </c>
      <c r="X54" s="71">
        <v>-0.82</v>
      </c>
      <c r="Y54" s="72" t="s">
        <v>177</v>
      </c>
    </row>
    <row r="55" spans="1:25" s="73" customFormat="1" ht="11.25" customHeight="1">
      <c r="A55" s="261" t="s">
        <v>178</v>
      </c>
      <c r="B55" s="262"/>
      <c r="C55" s="160">
        <v>1.875</v>
      </c>
      <c r="D55" s="160">
        <v>2.25</v>
      </c>
      <c r="E55" s="161">
        <v>0.88</v>
      </c>
      <c r="F55" s="161">
        <v>1.36</v>
      </c>
      <c r="G55" s="160">
        <v>2.883</v>
      </c>
      <c r="H55" s="160">
        <v>0.387</v>
      </c>
      <c r="I55" s="161">
        <v>0.64</v>
      </c>
      <c r="J55" s="161">
        <v>1.57</v>
      </c>
      <c r="K55" s="67">
        <v>9689</v>
      </c>
      <c r="L55" s="162">
        <v>30.871</v>
      </c>
      <c r="M55" s="163">
        <v>225.7</v>
      </c>
      <c r="N55" s="359">
        <v>0.19</v>
      </c>
      <c r="O55" s="360"/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418958</v>
      </c>
      <c r="W55" s="69">
        <v>0.26</v>
      </c>
      <c r="X55" s="71">
        <v>-0.73</v>
      </c>
      <c r="Y55" s="72" t="s">
        <v>179</v>
      </c>
    </row>
    <row r="56" spans="1:25" s="73" customFormat="1" ht="11.25" customHeight="1">
      <c r="A56" s="261" t="s">
        <v>180</v>
      </c>
      <c r="B56" s="262"/>
      <c r="C56" s="160">
        <v>1.875</v>
      </c>
      <c r="D56" s="160">
        <v>2.25</v>
      </c>
      <c r="E56" s="161">
        <v>0.88</v>
      </c>
      <c r="F56" s="161">
        <v>1.36</v>
      </c>
      <c r="G56" s="160">
        <v>2.883</v>
      </c>
      <c r="H56" s="160">
        <v>0.387</v>
      </c>
      <c r="I56" s="161">
        <v>0.61</v>
      </c>
      <c r="J56" s="161">
        <v>1.52</v>
      </c>
      <c r="K56" s="67">
        <v>9355</v>
      </c>
      <c r="L56" s="162">
        <v>31.07</v>
      </c>
      <c r="M56" s="163">
        <v>235.7</v>
      </c>
      <c r="N56" s="359">
        <v>0.18</v>
      </c>
      <c r="O56" s="360"/>
      <c r="P56" s="68">
        <v>15371</v>
      </c>
      <c r="Q56" s="68">
        <v>17184</v>
      </c>
      <c r="R56" s="68">
        <v>14802</v>
      </c>
      <c r="S56" s="68">
        <v>4229</v>
      </c>
      <c r="T56" s="68">
        <v>10246</v>
      </c>
      <c r="U56" s="68">
        <v>4174</v>
      </c>
      <c r="V56" s="68">
        <v>421411</v>
      </c>
      <c r="W56" s="69">
        <v>0.25</v>
      </c>
      <c r="X56" s="71">
        <v>-0.56</v>
      </c>
      <c r="Y56" s="72" t="s">
        <v>181</v>
      </c>
    </row>
    <row r="57" spans="1:25" s="73" customFormat="1" ht="11.25" customHeight="1">
      <c r="A57" s="261" t="s">
        <v>182</v>
      </c>
      <c r="B57" s="262"/>
      <c r="C57" s="160">
        <v>1.875</v>
      </c>
      <c r="D57" s="160">
        <v>2.25</v>
      </c>
      <c r="E57" s="161">
        <v>0.88</v>
      </c>
      <c r="F57" s="161">
        <v>1.36</v>
      </c>
      <c r="G57" s="160">
        <v>2.883</v>
      </c>
      <c r="H57" s="160">
        <v>0.387</v>
      </c>
      <c r="I57" s="161">
        <v>0.62</v>
      </c>
      <c r="J57" s="161">
        <v>1.48</v>
      </c>
      <c r="K57" s="67">
        <v>8964</v>
      </c>
      <c r="L57" s="162">
        <v>31.682</v>
      </c>
      <c r="M57" s="163">
        <v>222.2</v>
      </c>
      <c r="N57" s="359">
        <v>0.18</v>
      </c>
      <c r="O57" s="360"/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421956</v>
      </c>
      <c r="W57" s="69">
        <v>0.25</v>
      </c>
      <c r="X57" s="71">
        <v>-0.63</v>
      </c>
      <c r="Y57" s="72" t="s">
        <v>183</v>
      </c>
    </row>
    <row r="58" spans="1:25" s="73" customFormat="1" ht="11.25" customHeight="1">
      <c r="A58" s="261" t="s">
        <v>373</v>
      </c>
      <c r="B58" s="262"/>
      <c r="C58" s="160">
        <v>1.875</v>
      </c>
      <c r="D58" s="160">
        <v>2.25</v>
      </c>
      <c r="E58" s="161">
        <v>0.88</v>
      </c>
      <c r="F58" s="161">
        <v>1.36</v>
      </c>
      <c r="G58" s="160">
        <v>2.883</v>
      </c>
      <c r="H58" s="160">
        <v>0.367</v>
      </c>
      <c r="I58" s="161">
        <v>0.58</v>
      </c>
      <c r="J58" s="161">
        <v>1.23</v>
      </c>
      <c r="K58" s="67">
        <v>8156</v>
      </c>
      <c r="L58" s="162">
        <v>32.81</v>
      </c>
      <c r="M58" s="163">
        <v>228.6</v>
      </c>
      <c r="N58" s="359">
        <v>0.19</v>
      </c>
      <c r="O58" s="360"/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424791</v>
      </c>
      <c r="W58" s="69">
        <v>0.25</v>
      </c>
      <c r="X58" s="71">
        <v>-0.44</v>
      </c>
      <c r="Y58" s="72" t="s">
        <v>374</v>
      </c>
    </row>
    <row r="59" spans="1:25" s="73" customFormat="1" ht="11.25" customHeight="1">
      <c r="A59" s="261" t="s">
        <v>375</v>
      </c>
      <c r="B59" s="262"/>
      <c r="C59" s="160">
        <v>1.75</v>
      </c>
      <c r="D59" s="160">
        <v>2.125</v>
      </c>
      <c r="E59" s="161">
        <v>0.81</v>
      </c>
      <c r="F59" s="161">
        <v>1.28</v>
      </c>
      <c r="G59" s="160">
        <v>2.883</v>
      </c>
      <c r="H59" s="160">
        <v>0.32</v>
      </c>
      <c r="I59" s="161">
        <v>0.53</v>
      </c>
      <c r="J59" s="161">
        <v>1.18</v>
      </c>
      <c r="K59" s="67">
        <v>8206</v>
      </c>
      <c r="L59" s="162">
        <v>33.128</v>
      </c>
      <c r="M59" s="163">
        <v>221.5</v>
      </c>
      <c r="N59" s="359">
        <v>0.2</v>
      </c>
      <c r="O59" s="360"/>
      <c r="P59" s="68">
        <v>18310</v>
      </c>
      <c r="Q59" s="68">
        <v>18433</v>
      </c>
      <c r="R59" s="68">
        <v>10972</v>
      </c>
      <c r="S59" s="68">
        <v>3322</v>
      </c>
      <c r="T59" s="68">
        <v>22584</v>
      </c>
      <c r="U59" s="68">
        <v>5685</v>
      </c>
      <c r="V59" s="68">
        <v>426325</v>
      </c>
      <c r="W59" s="69">
        <v>0.25</v>
      </c>
      <c r="X59" s="71">
        <v>0.3</v>
      </c>
      <c r="Y59" s="72" t="s">
        <v>163</v>
      </c>
    </row>
    <row r="60" spans="1:25" s="73" customFormat="1" ht="11.25" customHeight="1">
      <c r="A60" s="261" t="s">
        <v>164</v>
      </c>
      <c r="B60" s="262"/>
      <c r="C60" s="160">
        <v>1.75</v>
      </c>
      <c r="D60" s="160">
        <v>2.125</v>
      </c>
      <c r="E60" s="161">
        <v>0.81</v>
      </c>
      <c r="F60" s="161">
        <v>1.28</v>
      </c>
      <c r="G60" s="160">
        <v>2.857</v>
      </c>
      <c r="H60" s="160">
        <v>0.301</v>
      </c>
      <c r="I60" s="161">
        <v>0.49</v>
      </c>
      <c r="J60" s="161">
        <v>1.17</v>
      </c>
      <c r="K60" s="67">
        <v>8551</v>
      </c>
      <c r="L60" s="162">
        <v>32.802</v>
      </c>
      <c r="M60" s="163">
        <v>217.4</v>
      </c>
      <c r="N60" s="359">
        <v>0.22</v>
      </c>
      <c r="O60" s="360"/>
      <c r="P60" s="68">
        <v>0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426774</v>
      </c>
      <c r="W60" s="69">
        <v>0.25</v>
      </c>
      <c r="X60" s="71">
        <v>0.31</v>
      </c>
      <c r="Y60" s="72" t="s">
        <v>165</v>
      </c>
    </row>
    <row r="61" spans="1:25" s="73" customFormat="1" ht="11.25" customHeight="1">
      <c r="A61" s="261" t="s">
        <v>166</v>
      </c>
      <c r="B61" s="262"/>
      <c r="C61" s="160">
        <v>1.75</v>
      </c>
      <c r="D61" s="160">
        <v>2.125</v>
      </c>
      <c r="E61" s="161">
        <v>0.81</v>
      </c>
      <c r="F61" s="161">
        <v>1.28</v>
      </c>
      <c r="G61" s="160">
        <v>2.829</v>
      </c>
      <c r="H61" s="160">
        <v>0.301</v>
      </c>
      <c r="I61" s="161">
        <v>0.45</v>
      </c>
      <c r="J61" s="161">
        <v>1.17</v>
      </c>
      <c r="K61" s="67">
        <v>8503</v>
      </c>
      <c r="L61" s="162">
        <v>32.83</v>
      </c>
      <c r="M61" s="163">
        <v>211.7</v>
      </c>
      <c r="N61" s="359">
        <v>0.18</v>
      </c>
      <c r="O61" s="360"/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424611</v>
      </c>
      <c r="W61" s="69">
        <v>0.24</v>
      </c>
      <c r="X61" s="71">
        <v>0.53</v>
      </c>
      <c r="Y61" s="72" t="s">
        <v>167</v>
      </c>
    </row>
    <row r="62" spans="1:25" s="73" customFormat="1" ht="11.25" customHeight="1">
      <c r="A62" s="261" t="s">
        <v>371</v>
      </c>
      <c r="B62" s="262"/>
      <c r="C62" s="160">
        <v>1.625</v>
      </c>
      <c r="D62" s="160">
        <v>2</v>
      </c>
      <c r="E62" s="161">
        <v>0.74</v>
      </c>
      <c r="F62" s="161">
        <v>1.21</v>
      </c>
      <c r="G62" s="160">
        <v>2.829</v>
      </c>
      <c r="H62" s="160">
        <v>0.275</v>
      </c>
      <c r="I62" s="161">
        <v>0.43</v>
      </c>
      <c r="J62" s="161">
        <v>1.11</v>
      </c>
      <c r="K62" s="67">
        <v>8298</v>
      </c>
      <c r="L62" s="162">
        <v>33.066</v>
      </c>
      <c r="M62" s="163">
        <v>213.2</v>
      </c>
      <c r="N62" s="359">
        <v>0.19</v>
      </c>
      <c r="O62" s="360"/>
      <c r="P62" s="68">
        <v>19468</v>
      </c>
      <c r="Q62" s="68">
        <v>18283</v>
      </c>
      <c r="R62" s="68">
        <v>20320</v>
      </c>
      <c r="S62" s="68">
        <v>2907</v>
      </c>
      <c r="T62" s="68">
        <v>14894</v>
      </c>
      <c r="U62" s="68">
        <v>1341</v>
      </c>
      <c r="V62" s="68">
        <v>426031</v>
      </c>
      <c r="W62" s="69">
        <v>0.23</v>
      </c>
      <c r="X62" s="71">
        <v>0.14</v>
      </c>
      <c r="Y62" s="72" t="s">
        <v>169</v>
      </c>
    </row>
    <row r="63" spans="1:25" s="73" customFormat="1" ht="11.25" customHeight="1">
      <c r="A63" s="261" t="s">
        <v>362</v>
      </c>
      <c r="B63" s="262"/>
      <c r="C63" s="160">
        <v>1.625</v>
      </c>
      <c r="D63" s="160">
        <v>2</v>
      </c>
      <c r="E63" s="161">
        <v>0.74</v>
      </c>
      <c r="F63" s="161">
        <v>1.21</v>
      </c>
      <c r="G63" s="160">
        <v>2.802</v>
      </c>
      <c r="H63" s="160">
        <v>0.233</v>
      </c>
      <c r="I63" s="161">
        <v>0.4</v>
      </c>
      <c r="J63" s="161">
        <v>1.01</v>
      </c>
      <c r="K63" s="67">
        <v>7871</v>
      </c>
      <c r="L63" s="162">
        <v>33.65</v>
      </c>
      <c r="M63" s="163">
        <v>207.5</v>
      </c>
      <c r="N63" s="359">
        <v>0.19</v>
      </c>
      <c r="O63" s="360"/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425978</v>
      </c>
      <c r="W63" s="69">
        <v>0.25</v>
      </c>
      <c r="X63" s="71">
        <v>0.81</v>
      </c>
      <c r="Y63" s="72" t="s">
        <v>354</v>
      </c>
    </row>
    <row r="64" spans="1:25" s="73" customFormat="1" ht="11.25" customHeight="1">
      <c r="A64" s="261" t="s">
        <v>172</v>
      </c>
      <c r="B64" s="262"/>
      <c r="C64" s="160">
        <v>1.625</v>
      </c>
      <c r="D64" s="160">
        <v>2</v>
      </c>
      <c r="E64" s="161">
        <v>0.74</v>
      </c>
      <c r="F64" s="161">
        <v>1.21</v>
      </c>
      <c r="G64" s="160">
        <v>2.76</v>
      </c>
      <c r="H64" s="160">
        <v>0.202</v>
      </c>
      <c r="I64" s="161">
        <v>0.41</v>
      </c>
      <c r="J64" s="161">
        <v>0.86</v>
      </c>
      <c r="K64" s="67">
        <v>8247</v>
      </c>
      <c r="L64" s="162">
        <v>33.492</v>
      </c>
      <c r="M64" s="163">
        <v>239.5</v>
      </c>
      <c r="N64" s="359">
        <v>0.15</v>
      </c>
      <c r="O64" s="360"/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68">
        <v>0</v>
      </c>
      <c r="V64" s="68">
        <v>428816</v>
      </c>
      <c r="W64" s="69">
        <v>0.26</v>
      </c>
      <c r="X64" s="71">
        <v>2.41</v>
      </c>
      <c r="Y64" s="72" t="s">
        <v>173</v>
      </c>
    </row>
    <row r="65" spans="1:25" s="73" customFormat="1" ht="11.25" customHeight="1">
      <c r="A65" s="261" t="s">
        <v>376</v>
      </c>
      <c r="B65" s="262"/>
      <c r="C65" s="160">
        <v>1.5</v>
      </c>
      <c r="D65" s="160">
        <v>1.875</v>
      </c>
      <c r="E65" s="161">
        <v>0.67</v>
      </c>
      <c r="F65" s="161">
        <v>1.13</v>
      </c>
      <c r="G65" s="160">
        <v>2.76</v>
      </c>
      <c r="H65" s="160">
        <v>0.201</v>
      </c>
      <c r="I65" s="161">
        <v>0.39</v>
      </c>
      <c r="J65" s="161">
        <v>0.82</v>
      </c>
      <c r="K65" s="67">
        <v>8688</v>
      </c>
      <c r="L65" s="162">
        <v>32.282</v>
      </c>
      <c r="M65" s="163">
        <v>212.1</v>
      </c>
      <c r="N65" s="359">
        <v>0.18</v>
      </c>
      <c r="O65" s="360"/>
      <c r="P65" s="68">
        <v>19496</v>
      </c>
      <c r="Q65" s="68">
        <v>17102</v>
      </c>
      <c r="R65" s="68">
        <v>17080</v>
      </c>
      <c r="S65" s="68">
        <v>2085</v>
      </c>
      <c r="T65" s="68">
        <v>17117</v>
      </c>
      <c r="U65" s="68">
        <v>3845</v>
      </c>
      <c r="V65" s="68">
        <v>431601</v>
      </c>
      <c r="W65" s="69">
        <v>0.26</v>
      </c>
      <c r="X65" s="71">
        <v>2.01</v>
      </c>
      <c r="Y65" s="72" t="s">
        <v>175</v>
      </c>
    </row>
    <row r="66" spans="1:25" s="73" customFormat="1" ht="11.25" customHeight="1">
      <c r="A66" s="261" t="s">
        <v>176</v>
      </c>
      <c r="B66" s="262"/>
      <c r="C66" s="160">
        <v>1.5</v>
      </c>
      <c r="D66" s="160">
        <v>1.875</v>
      </c>
      <c r="E66" s="161">
        <v>0.67</v>
      </c>
      <c r="F66" s="161">
        <v>1.13</v>
      </c>
      <c r="G66" s="160">
        <v>2.714</v>
      </c>
      <c r="H66" s="160">
        <v>0.201</v>
      </c>
      <c r="I66" s="161">
        <v>0.36</v>
      </c>
      <c r="J66" s="161">
        <v>0.86</v>
      </c>
      <c r="K66" s="67">
        <v>8568</v>
      </c>
      <c r="L66" s="162">
        <v>32.281</v>
      </c>
      <c r="M66" s="163">
        <v>213.8</v>
      </c>
      <c r="N66" s="359">
        <v>0.2</v>
      </c>
      <c r="O66" s="360"/>
      <c r="P66" s="68">
        <v>0</v>
      </c>
      <c r="Q66" s="68">
        <v>0</v>
      </c>
      <c r="R66" s="68">
        <v>0</v>
      </c>
      <c r="S66" s="68">
        <v>0</v>
      </c>
      <c r="T66" s="68">
        <v>0</v>
      </c>
      <c r="U66" s="68">
        <v>0</v>
      </c>
      <c r="V66" s="68">
        <v>433184</v>
      </c>
      <c r="W66" s="69">
        <v>0.28</v>
      </c>
      <c r="X66" s="71">
        <v>1.87</v>
      </c>
      <c r="Y66" s="72" t="s">
        <v>177</v>
      </c>
    </row>
    <row r="67" spans="1:25" s="73" customFormat="1" ht="11.25" customHeight="1">
      <c r="A67" s="261" t="s">
        <v>178</v>
      </c>
      <c r="B67" s="262"/>
      <c r="C67" s="160">
        <v>1.5</v>
      </c>
      <c r="D67" s="160">
        <v>1.875</v>
      </c>
      <c r="E67" s="161">
        <v>0.67</v>
      </c>
      <c r="F67" s="161">
        <v>1.13</v>
      </c>
      <c r="G67" s="160">
        <v>2.686</v>
      </c>
      <c r="H67" s="160">
        <v>0.201</v>
      </c>
      <c r="I67" s="161">
        <v>0.38</v>
      </c>
      <c r="J67" s="161">
        <v>0.83</v>
      </c>
      <c r="K67" s="67">
        <v>8235</v>
      </c>
      <c r="L67" s="162">
        <v>32.63</v>
      </c>
      <c r="M67" s="163">
        <v>216.9</v>
      </c>
      <c r="N67" s="359">
        <v>0.18</v>
      </c>
      <c r="O67" s="360"/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433432</v>
      </c>
      <c r="W67" s="69">
        <v>0.28</v>
      </c>
      <c r="X67" s="71">
        <v>1.23</v>
      </c>
      <c r="Y67" s="72" t="s">
        <v>179</v>
      </c>
    </row>
    <row r="68" spans="1:25" s="73" customFormat="1" ht="11.25" customHeight="1">
      <c r="A68" s="261" t="s">
        <v>377</v>
      </c>
      <c r="B68" s="262"/>
      <c r="C68" s="160">
        <v>1.5</v>
      </c>
      <c r="D68" s="160">
        <v>1.875</v>
      </c>
      <c r="E68" s="161">
        <v>0.67</v>
      </c>
      <c r="F68" s="161">
        <v>1.13</v>
      </c>
      <c r="G68" s="160">
        <v>2.686</v>
      </c>
      <c r="H68" s="160">
        <v>0.201</v>
      </c>
      <c r="I68" s="161">
        <v>0.4</v>
      </c>
      <c r="J68" s="161">
        <v>0.78</v>
      </c>
      <c r="K68" s="67">
        <v>8595</v>
      </c>
      <c r="L68" s="162">
        <v>32.286</v>
      </c>
      <c r="M68" s="163">
        <v>215.9</v>
      </c>
      <c r="N68" s="359">
        <v>0.2</v>
      </c>
      <c r="O68" s="360"/>
      <c r="P68" s="68">
        <v>16971</v>
      </c>
      <c r="Q68" s="68">
        <v>17312</v>
      </c>
      <c r="R68" s="68">
        <v>15492</v>
      </c>
      <c r="S68" s="68">
        <v>2837</v>
      </c>
      <c r="T68" s="68">
        <v>15197</v>
      </c>
      <c r="U68" s="68">
        <v>3153</v>
      </c>
      <c r="V68" s="68">
        <v>433552</v>
      </c>
      <c r="W68" s="69">
        <v>0.27</v>
      </c>
      <c r="X68" s="71">
        <v>0.91</v>
      </c>
      <c r="Y68" s="72" t="s">
        <v>181</v>
      </c>
    </row>
    <row r="69" spans="1:25" s="73" customFormat="1" ht="11.25" customHeight="1">
      <c r="A69" s="261" t="s">
        <v>182</v>
      </c>
      <c r="B69" s="262"/>
      <c r="C69" s="160">
        <v>1.375</v>
      </c>
      <c r="D69" s="160">
        <v>1.75</v>
      </c>
      <c r="E69" s="161">
        <v>0.6</v>
      </c>
      <c r="F69" s="161">
        <v>1.04</v>
      </c>
      <c r="G69" s="160">
        <v>2.681</v>
      </c>
      <c r="H69" s="160">
        <v>0.178</v>
      </c>
      <c r="I69" s="161">
        <v>0.35</v>
      </c>
      <c r="J69" s="161">
        <v>0.68</v>
      </c>
      <c r="K69" s="67">
        <v>8900</v>
      </c>
      <c r="L69" s="162">
        <v>31.926</v>
      </c>
      <c r="M69" s="163">
        <v>210.4</v>
      </c>
      <c r="N69" s="359">
        <v>0.21</v>
      </c>
      <c r="O69" s="360"/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68">
        <v>0</v>
      </c>
      <c r="V69" s="68">
        <v>434087</v>
      </c>
      <c r="W69" s="69">
        <v>0.29</v>
      </c>
      <c r="X69" s="71">
        <v>1.23</v>
      </c>
      <c r="Y69" s="72" t="s">
        <v>183</v>
      </c>
    </row>
    <row r="70" spans="1:25" s="73" customFormat="1" ht="11.25" customHeight="1">
      <c r="A70" s="261" t="s">
        <v>160</v>
      </c>
      <c r="B70" s="262"/>
      <c r="C70" s="160">
        <v>1.375</v>
      </c>
      <c r="D70" s="160">
        <v>1.75</v>
      </c>
      <c r="E70" s="161">
        <v>0.6</v>
      </c>
      <c r="F70" s="161">
        <v>1.04</v>
      </c>
      <c r="G70" s="160">
        <v>2.639</v>
      </c>
      <c r="H70" s="160">
        <v>0.178</v>
      </c>
      <c r="I70" s="161">
        <v>0.34</v>
      </c>
      <c r="J70" s="161">
        <v>0.66</v>
      </c>
      <c r="K70" s="67">
        <v>9094</v>
      </c>
      <c r="L70" s="162">
        <v>31.726</v>
      </c>
      <c r="M70" s="163">
        <v>224.7</v>
      </c>
      <c r="N70" s="359">
        <v>0.18</v>
      </c>
      <c r="O70" s="360"/>
      <c r="P70" s="68">
        <v>0</v>
      </c>
      <c r="Q70" s="68">
        <v>0</v>
      </c>
      <c r="R70" s="68">
        <v>0</v>
      </c>
      <c r="S70" s="68">
        <v>0</v>
      </c>
      <c r="T70" s="68">
        <v>0</v>
      </c>
      <c r="U70" s="68">
        <v>0</v>
      </c>
      <c r="V70" s="68">
        <v>435862</v>
      </c>
      <c r="W70" s="69">
        <v>0.29</v>
      </c>
      <c r="X70" s="71">
        <v>0.57</v>
      </c>
      <c r="Y70" s="72" t="s">
        <v>161</v>
      </c>
    </row>
    <row r="71" spans="1:25" s="73" customFormat="1" ht="11.25" customHeight="1">
      <c r="A71" s="261" t="s">
        <v>375</v>
      </c>
      <c r="B71" s="262"/>
      <c r="C71" s="160">
        <v>1.375</v>
      </c>
      <c r="D71" s="160">
        <v>1.75</v>
      </c>
      <c r="E71" s="161">
        <v>0.6</v>
      </c>
      <c r="F71" s="161">
        <v>1.04</v>
      </c>
      <c r="G71" s="160">
        <v>2.639</v>
      </c>
      <c r="H71" s="160">
        <v>0.184</v>
      </c>
      <c r="I71" s="161">
        <v>0.35</v>
      </c>
      <c r="J71" s="161">
        <v>0.7</v>
      </c>
      <c r="K71" s="67">
        <v>9131</v>
      </c>
      <c r="L71" s="162">
        <v>31.366</v>
      </c>
      <c r="M71" s="163">
        <v>232.4</v>
      </c>
      <c r="N71" s="359">
        <v>0.19</v>
      </c>
      <c r="O71" s="360"/>
      <c r="P71" s="68">
        <v>16170</v>
      </c>
      <c r="Q71" s="68">
        <v>16956</v>
      </c>
      <c r="R71" s="68">
        <v>13933</v>
      </c>
      <c r="S71" s="68">
        <v>4186</v>
      </c>
      <c r="T71" s="68">
        <v>21757</v>
      </c>
      <c r="U71" s="68">
        <v>2949</v>
      </c>
      <c r="V71" s="68">
        <v>436726</v>
      </c>
      <c r="W71" s="69">
        <v>0.29</v>
      </c>
      <c r="X71" s="71">
        <v>0.33</v>
      </c>
      <c r="Y71" s="72" t="s">
        <v>163</v>
      </c>
    </row>
    <row r="72" spans="1:25" s="73" customFormat="1" ht="11.25" customHeight="1">
      <c r="A72" s="261" t="s">
        <v>164</v>
      </c>
      <c r="B72" s="262"/>
      <c r="C72" s="160">
        <v>1.375</v>
      </c>
      <c r="D72" s="160">
        <v>1.75</v>
      </c>
      <c r="E72" s="161">
        <v>0.6</v>
      </c>
      <c r="F72" s="161">
        <v>1.04</v>
      </c>
      <c r="G72" s="160">
        <v>2.631</v>
      </c>
      <c r="H72" s="160">
        <v>0.178</v>
      </c>
      <c r="I72" s="161">
        <v>0.37</v>
      </c>
      <c r="J72" s="161">
        <v>0.93</v>
      </c>
      <c r="K72" s="67">
        <v>9274</v>
      </c>
      <c r="L72" s="162">
        <v>31.58</v>
      </c>
      <c r="M72" s="163">
        <v>213.7</v>
      </c>
      <c r="N72" s="359">
        <v>0.19</v>
      </c>
      <c r="O72" s="360"/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435263</v>
      </c>
      <c r="W72" s="69">
        <v>0.3</v>
      </c>
      <c r="X72" s="71">
        <v>1.7</v>
      </c>
      <c r="Y72" s="72" t="s">
        <v>165</v>
      </c>
    </row>
    <row r="73" spans="1:25" s="73" customFormat="1" ht="11.25" customHeight="1">
      <c r="A73" s="261" t="s">
        <v>166</v>
      </c>
      <c r="B73" s="262"/>
      <c r="C73" s="160">
        <v>1.375</v>
      </c>
      <c r="D73" s="160">
        <v>1.75</v>
      </c>
      <c r="E73" s="161">
        <v>0.6</v>
      </c>
      <c r="F73" s="161">
        <v>1.04</v>
      </c>
      <c r="G73" s="160">
        <v>2.631</v>
      </c>
      <c r="H73" s="160">
        <v>0.183</v>
      </c>
      <c r="I73" s="161">
        <v>0.39</v>
      </c>
      <c r="J73" s="161">
        <v>1.1</v>
      </c>
      <c r="K73" s="67">
        <v>9098</v>
      </c>
      <c r="L73" s="162">
        <v>31.89</v>
      </c>
      <c r="M73" s="163">
        <v>211.5</v>
      </c>
      <c r="N73" s="359">
        <v>0.19</v>
      </c>
      <c r="O73" s="360"/>
      <c r="P73" s="68">
        <v>0</v>
      </c>
      <c r="Q73" s="68">
        <v>0</v>
      </c>
      <c r="R73" s="68">
        <v>0</v>
      </c>
      <c r="S73" s="68">
        <v>0</v>
      </c>
      <c r="T73" s="68">
        <v>0</v>
      </c>
      <c r="U73" s="68">
        <v>0</v>
      </c>
      <c r="V73" s="68">
        <v>434348</v>
      </c>
      <c r="W73" s="69">
        <v>0.29</v>
      </c>
      <c r="X73" s="71">
        <v>1.97</v>
      </c>
      <c r="Y73" s="72" t="s">
        <v>167</v>
      </c>
    </row>
    <row r="74" spans="1:25" s="73" customFormat="1" ht="11.25" customHeight="1">
      <c r="A74" s="261" t="s">
        <v>371</v>
      </c>
      <c r="B74" s="262"/>
      <c r="C74" s="160">
        <v>1.375</v>
      </c>
      <c r="D74" s="160">
        <v>1.75</v>
      </c>
      <c r="E74" s="161">
        <v>0.6</v>
      </c>
      <c r="F74" s="161">
        <v>1.04</v>
      </c>
      <c r="G74" s="160">
        <v>2.631</v>
      </c>
      <c r="H74" s="160">
        <v>0.174</v>
      </c>
      <c r="I74" s="161">
        <v>0.56</v>
      </c>
      <c r="J74" s="161">
        <v>1.17</v>
      </c>
      <c r="K74" s="67">
        <v>9245</v>
      </c>
      <c r="L74" s="162">
        <v>32.279</v>
      </c>
      <c r="M74" s="163">
        <v>202.2</v>
      </c>
      <c r="N74" s="359">
        <v>0.22</v>
      </c>
      <c r="O74" s="360"/>
      <c r="P74" s="68">
        <v>18301</v>
      </c>
      <c r="Q74" s="68">
        <v>18040</v>
      </c>
      <c r="R74" s="68">
        <v>18532</v>
      </c>
      <c r="S74" s="68">
        <v>402</v>
      </c>
      <c r="T74" s="68">
        <v>24348</v>
      </c>
      <c r="U74" s="68">
        <v>716</v>
      </c>
      <c r="V74" s="68">
        <v>434204</v>
      </c>
      <c r="W74" s="69">
        <v>0.27</v>
      </c>
      <c r="X74" s="71">
        <v>1.69</v>
      </c>
      <c r="Y74" s="72" t="s">
        <v>169</v>
      </c>
    </row>
    <row r="75" spans="1:25" s="73" customFormat="1" ht="11.25" customHeight="1">
      <c r="A75" s="261" t="s">
        <v>383</v>
      </c>
      <c r="B75" s="262"/>
      <c r="C75" s="160">
        <v>1.375</v>
      </c>
      <c r="D75" s="160">
        <v>1.75</v>
      </c>
      <c r="E75" s="161">
        <v>0.6</v>
      </c>
      <c r="F75" s="161">
        <v>1.04</v>
      </c>
      <c r="G75" s="160">
        <v>2.631</v>
      </c>
      <c r="H75" s="160">
        <v>0.173</v>
      </c>
      <c r="I75" s="161">
        <v>0.47</v>
      </c>
      <c r="J75" s="161">
        <v>1.14</v>
      </c>
      <c r="K75" s="67">
        <v>9352</v>
      </c>
      <c r="L75" s="162">
        <v>31.36</v>
      </c>
      <c r="M75" s="163">
        <v>212</v>
      </c>
      <c r="N75" s="359">
        <v>0.17</v>
      </c>
      <c r="O75" s="360"/>
      <c r="P75" s="68">
        <v>0</v>
      </c>
      <c r="Q75" s="68">
        <v>0</v>
      </c>
      <c r="R75" s="68">
        <v>0</v>
      </c>
      <c r="S75" s="68">
        <v>0</v>
      </c>
      <c r="T75" s="68">
        <v>0</v>
      </c>
      <c r="U75" s="68">
        <v>0</v>
      </c>
      <c r="V75" s="68">
        <v>436589</v>
      </c>
      <c r="W75" s="69">
        <v>0.27</v>
      </c>
      <c r="X75" s="71">
        <v>2.24</v>
      </c>
      <c r="Y75" s="72" t="s">
        <v>372</v>
      </c>
    </row>
    <row r="76" spans="1:25" s="73" customFormat="1" ht="11.25" customHeight="1">
      <c r="A76" s="261" t="s">
        <v>172</v>
      </c>
      <c r="B76" s="262"/>
      <c r="C76" s="160">
        <v>1.375</v>
      </c>
      <c r="D76" s="160">
        <v>1.75</v>
      </c>
      <c r="E76" s="161">
        <v>0.6</v>
      </c>
      <c r="F76" s="161">
        <v>1.04</v>
      </c>
      <c r="G76" s="160">
        <v>2.631</v>
      </c>
      <c r="H76" s="160">
        <v>0.177</v>
      </c>
      <c r="I76" s="161">
        <v>0.44</v>
      </c>
      <c r="J76" s="161">
        <v>1.12</v>
      </c>
      <c r="K76" s="67">
        <v>9674</v>
      </c>
      <c r="L76" s="162">
        <v>30.65</v>
      </c>
      <c r="M76" s="163">
        <v>215.9</v>
      </c>
      <c r="N76" s="359">
        <v>0.16</v>
      </c>
      <c r="O76" s="360"/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437661</v>
      </c>
      <c r="W76" s="69">
        <v>0.29</v>
      </c>
      <c r="X76" s="71">
        <v>-0.07</v>
      </c>
      <c r="Y76" s="72" t="s">
        <v>173</v>
      </c>
    </row>
    <row r="77" spans="1:25" s="73" customFormat="1" ht="11.25" customHeight="1">
      <c r="A77" s="261" t="s">
        <v>376</v>
      </c>
      <c r="B77" s="262"/>
      <c r="C77" s="160">
        <v>1.375</v>
      </c>
      <c r="D77" s="160">
        <v>1.75</v>
      </c>
      <c r="E77" s="161">
        <v>0.6</v>
      </c>
      <c r="F77" s="161">
        <v>1.04</v>
      </c>
      <c r="G77" s="160">
        <v>2.631</v>
      </c>
      <c r="H77" s="160">
        <v>0.176</v>
      </c>
      <c r="I77" s="161">
        <v>0.48</v>
      </c>
      <c r="J77" s="161">
        <v>1.15</v>
      </c>
      <c r="K77" s="67">
        <v>9796</v>
      </c>
      <c r="L77" s="162">
        <v>30.336</v>
      </c>
      <c r="M77" s="163">
        <v>227.1</v>
      </c>
      <c r="N77" s="359">
        <v>0.19</v>
      </c>
      <c r="O77" s="360"/>
      <c r="P77" s="68">
        <v>17338</v>
      </c>
      <c r="Q77" s="68">
        <v>16586</v>
      </c>
      <c r="R77" s="68">
        <v>13851</v>
      </c>
      <c r="S77" s="68">
        <v>1717</v>
      </c>
      <c r="T77" s="68">
        <v>26117</v>
      </c>
      <c r="U77" s="68">
        <v>2433</v>
      </c>
      <c r="V77" s="68">
        <v>437526</v>
      </c>
      <c r="W77" s="69">
        <v>0.3</v>
      </c>
      <c r="X77" s="71">
        <v>0.18</v>
      </c>
      <c r="Y77" s="72" t="s">
        <v>175</v>
      </c>
    </row>
    <row r="78" spans="1:25" s="73" customFormat="1" ht="11.25" customHeight="1">
      <c r="A78" s="261" t="s">
        <v>176</v>
      </c>
      <c r="B78" s="262"/>
      <c r="C78" s="160">
        <v>1.375</v>
      </c>
      <c r="D78" s="160">
        <v>1.75</v>
      </c>
      <c r="E78" s="161">
        <v>0.6</v>
      </c>
      <c r="F78" s="161">
        <v>1.04</v>
      </c>
      <c r="G78" s="160">
        <v>2.63</v>
      </c>
      <c r="H78" s="160">
        <v>0.175</v>
      </c>
      <c r="I78" s="161">
        <v>0.45</v>
      </c>
      <c r="J78" s="161">
        <v>1.07</v>
      </c>
      <c r="K78" s="67">
        <v>9801</v>
      </c>
      <c r="L78" s="162">
        <v>30.218</v>
      </c>
      <c r="M78" s="163">
        <v>225.7</v>
      </c>
      <c r="N78" s="359">
        <v>0.22</v>
      </c>
      <c r="O78" s="360"/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438426</v>
      </c>
      <c r="W78" s="69">
        <v>0.31</v>
      </c>
      <c r="X78" s="71">
        <v>0.1</v>
      </c>
      <c r="Y78" s="72" t="s">
        <v>177</v>
      </c>
    </row>
    <row r="79" spans="1:25" s="73" customFormat="1" ht="11.25" customHeight="1">
      <c r="A79" s="261" t="s">
        <v>178</v>
      </c>
      <c r="B79" s="262"/>
      <c r="C79" s="160">
        <v>1.375</v>
      </c>
      <c r="D79" s="160">
        <v>1.75</v>
      </c>
      <c r="E79" s="161">
        <v>0.6</v>
      </c>
      <c r="F79" s="161">
        <v>1.04</v>
      </c>
      <c r="G79" s="160">
        <v>2.63</v>
      </c>
      <c r="H79" s="160">
        <v>0.172</v>
      </c>
      <c r="I79" s="161">
        <v>0.39</v>
      </c>
      <c r="J79" s="161">
        <v>1.08</v>
      </c>
      <c r="K79" s="67">
        <v>9994</v>
      </c>
      <c r="L79" s="162">
        <v>30.102</v>
      </c>
      <c r="M79" s="163">
        <v>226.8</v>
      </c>
      <c r="N79" s="359">
        <v>0.18</v>
      </c>
      <c r="O79" s="360"/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440253</v>
      </c>
      <c r="W79" s="69">
        <v>0.31</v>
      </c>
      <c r="X79" s="71">
        <v>0.59</v>
      </c>
      <c r="Y79" s="72" t="s">
        <v>179</v>
      </c>
    </row>
    <row r="80" spans="1:25" s="73" customFormat="1" ht="11.25" customHeight="1">
      <c r="A80" s="261" t="s">
        <v>377</v>
      </c>
      <c r="B80" s="262"/>
      <c r="C80" s="160">
        <v>1.375</v>
      </c>
      <c r="D80" s="160">
        <v>1.75</v>
      </c>
      <c r="E80" s="161">
        <v>0.6</v>
      </c>
      <c r="F80" s="161">
        <v>1.04</v>
      </c>
      <c r="G80" s="160">
        <v>2.63</v>
      </c>
      <c r="H80" s="160">
        <v>0.183</v>
      </c>
      <c r="I80" s="161">
        <v>0.42</v>
      </c>
      <c r="J80" s="161">
        <v>1.04</v>
      </c>
      <c r="K80" s="67">
        <v>10259</v>
      </c>
      <c r="L80" s="162">
        <v>30.436</v>
      </c>
      <c r="M80" s="163">
        <v>226</v>
      </c>
      <c r="N80" s="359">
        <v>0.19</v>
      </c>
      <c r="O80" s="360"/>
      <c r="P80" s="68">
        <v>16785</v>
      </c>
      <c r="Q80" s="68">
        <v>17434</v>
      </c>
      <c r="R80" s="68">
        <v>14383</v>
      </c>
      <c r="S80" s="68">
        <v>3324</v>
      </c>
      <c r="T80" s="68">
        <v>4709</v>
      </c>
      <c r="U80" s="68">
        <v>2084</v>
      </c>
      <c r="V80" s="68">
        <v>441943</v>
      </c>
      <c r="W80" s="69">
        <v>0.3</v>
      </c>
      <c r="X80" s="71">
        <v>1</v>
      </c>
      <c r="Y80" s="72" t="s">
        <v>181</v>
      </c>
    </row>
    <row r="81" spans="1:25" s="73" customFormat="1" ht="11.25" customHeight="1">
      <c r="A81" s="261" t="s">
        <v>182</v>
      </c>
      <c r="B81" s="262"/>
      <c r="C81" s="160">
        <v>1.375</v>
      </c>
      <c r="D81" s="160">
        <v>1.75</v>
      </c>
      <c r="E81" s="161">
        <v>0.6</v>
      </c>
      <c r="F81" s="161">
        <v>1.04</v>
      </c>
      <c r="G81" s="160">
        <v>2.631</v>
      </c>
      <c r="H81" s="160">
        <v>0.184</v>
      </c>
      <c r="I81" s="161">
        <v>0.44</v>
      </c>
      <c r="J81" s="161">
        <v>1.08</v>
      </c>
      <c r="K81" s="67">
        <v>10426</v>
      </c>
      <c r="L81" s="162">
        <v>30.227</v>
      </c>
      <c r="M81" s="163">
        <v>231.3</v>
      </c>
      <c r="N81" s="359">
        <v>0.18</v>
      </c>
      <c r="O81" s="360"/>
      <c r="P81" s="68">
        <v>0</v>
      </c>
      <c r="Q81" s="68">
        <v>0</v>
      </c>
      <c r="R81" s="68">
        <v>0</v>
      </c>
      <c r="S81" s="68">
        <v>0</v>
      </c>
      <c r="T81" s="68">
        <v>0</v>
      </c>
      <c r="U81" s="68">
        <v>0</v>
      </c>
      <c r="V81" s="68">
        <v>444452</v>
      </c>
      <c r="W81" s="69">
        <v>0.3</v>
      </c>
      <c r="X81" s="71">
        <v>0.77</v>
      </c>
      <c r="Y81" s="72" t="s">
        <v>183</v>
      </c>
    </row>
    <row r="82" spans="1:25" s="73" customFormat="1" ht="11.25" customHeight="1">
      <c r="A82" s="261" t="s">
        <v>160</v>
      </c>
      <c r="B82" s="262"/>
      <c r="C82" s="160">
        <v>1.375</v>
      </c>
      <c r="D82" s="160">
        <v>1.75</v>
      </c>
      <c r="E82" s="161">
        <v>0.6</v>
      </c>
      <c r="F82" s="161">
        <v>1.04</v>
      </c>
      <c r="G82" s="160">
        <v>2.631</v>
      </c>
      <c r="H82" s="160">
        <v>0.18</v>
      </c>
      <c r="I82" s="161">
        <v>0.41</v>
      </c>
      <c r="J82" s="161">
        <v>1.03</v>
      </c>
      <c r="K82" s="67">
        <v>10436</v>
      </c>
      <c r="L82" s="162">
        <v>30.203</v>
      </c>
      <c r="M82" s="163">
        <v>226.2</v>
      </c>
      <c r="N82" s="359">
        <v>0.17</v>
      </c>
      <c r="O82" s="360"/>
      <c r="P82" s="68">
        <v>0</v>
      </c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446426</v>
      </c>
      <c r="W82" s="69">
        <v>0.29</v>
      </c>
      <c r="X82" s="71">
        <v>0.96</v>
      </c>
      <c r="Y82" s="72" t="s">
        <v>161</v>
      </c>
    </row>
    <row r="83" spans="1:25" s="73" customFormat="1" ht="11.25" customHeight="1">
      <c r="A83" s="261" t="s">
        <v>375</v>
      </c>
      <c r="B83" s="262"/>
      <c r="C83" s="160">
        <v>1.375</v>
      </c>
      <c r="D83" s="160">
        <v>1.75</v>
      </c>
      <c r="E83" s="161">
        <v>0.6</v>
      </c>
      <c r="F83" s="161">
        <v>1.04</v>
      </c>
      <c r="G83" s="160">
        <v>2.631</v>
      </c>
      <c r="H83" s="160">
        <v>0.184</v>
      </c>
      <c r="I83" s="161">
        <v>0.42</v>
      </c>
      <c r="J83" s="161">
        <v>1</v>
      </c>
      <c r="K83" s="67">
        <v>10501</v>
      </c>
      <c r="L83" s="162">
        <v>30.305</v>
      </c>
      <c r="M83" s="163">
        <v>222.6</v>
      </c>
      <c r="N83" s="359">
        <v>0.16</v>
      </c>
      <c r="O83" s="360"/>
      <c r="P83" s="68">
        <v>20514</v>
      </c>
      <c r="Q83" s="68">
        <v>22896</v>
      </c>
      <c r="R83" s="68">
        <v>16927</v>
      </c>
      <c r="S83" s="68">
        <v>1959</v>
      </c>
      <c r="T83" s="68">
        <v>33274</v>
      </c>
      <c r="U83" s="68">
        <v>3932</v>
      </c>
      <c r="V83" s="68">
        <v>447221</v>
      </c>
      <c r="W83" s="69">
        <v>0.29</v>
      </c>
      <c r="X83" s="71">
        <v>0.49</v>
      </c>
      <c r="Y83" s="72" t="s">
        <v>163</v>
      </c>
    </row>
    <row r="84" spans="1:25" s="73" customFormat="1" ht="11.25" customHeight="1">
      <c r="A84" s="261" t="s">
        <v>164</v>
      </c>
      <c r="B84" s="262"/>
      <c r="C84" s="160">
        <v>1.375</v>
      </c>
      <c r="D84" s="160">
        <v>1.75</v>
      </c>
      <c r="E84" s="161">
        <v>0.6</v>
      </c>
      <c r="F84" s="161">
        <v>1.04</v>
      </c>
      <c r="G84" s="160">
        <v>2.632</v>
      </c>
      <c r="H84" s="160">
        <v>0.181</v>
      </c>
      <c r="I84" s="161">
        <v>0.46</v>
      </c>
      <c r="J84" s="161">
        <v>1.05</v>
      </c>
      <c r="K84" s="67">
        <v>10684</v>
      </c>
      <c r="L84" s="162">
        <v>30.17</v>
      </c>
      <c r="M84" s="163">
        <v>233.6</v>
      </c>
      <c r="N84" s="359">
        <v>0.17</v>
      </c>
      <c r="O84" s="360"/>
      <c r="P84" s="68">
        <v>0</v>
      </c>
      <c r="Q84" s="68">
        <v>0</v>
      </c>
      <c r="R84" s="68">
        <v>0</v>
      </c>
      <c r="S84" s="68">
        <v>0</v>
      </c>
      <c r="T84" s="68">
        <v>0</v>
      </c>
      <c r="U84" s="68">
        <v>0</v>
      </c>
      <c r="V84" s="68">
        <v>447787</v>
      </c>
      <c r="W84" s="69">
        <v>0.29</v>
      </c>
      <c r="X84" s="71">
        <v>-0.33</v>
      </c>
      <c r="Y84" s="72" t="s">
        <v>165</v>
      </c>
    </row>
    <row r="85" spans="1:25" s="73" customFormat="1" ht="11.25" customHeight="1">
      <c r="A85" s="261" t="s">
        <v>166</v>
      </c>
      <c r="B85" s="262"/>
      <c r="C85" s="160">
        <v>1.375</v>
      </c>
      <c r="D85" s="160">
        <v>1.75</v>
      </c>
      <c r="E85" s="161">
        <v>0.6</v>
      </c>
      <c r="F85" s="161">
        <v>1.04</v>
      </c>
      <c r="G85" s="160">
        <v>2.632</v>
      </c>
      <c r="H85" s="160">
        <v>0.177</v>
      </c>
      <c r="I85" s="161">
        <v>0.42</v>
      </c>
      <c r="J85" s="161">
        <v>1.01</v>
      </c>
      <c r="K85" s="67">
        <v>10743</v>
      </c>
      <c r="L85" s="162">
        <v>30.01</v>
      </c>
      <c r="M85" s="163">
        <v>212.8</v>
      </c>
      <c r="N85" s="359">
        <v>0.15</v>
      </c>
      <c r="O85" s="360"/>
      <c r="P85" s="68">
        <v>0</v>
      </c>
      <c r="Q85" s="68">
        <v>0</v>
      </c>
      <c r="R85" s="68">
        <v>0</v>
      </c>
      <c r="S85" s="68">
        <v>0</v>
      </c>
      <c r="T85" s="68">
        <v>0</v>
      </c>
      <c r="U85" s="68">
        <v>0</v>
      </c>
      <c r="V85" s="68">
        <v>450469</v>
      </c>
      <c r="W85" s="69">
        <v>0.3</v>
      </c>
      <c r="X85" s="71">
        <v>0.34</v>
      </c>
      <c r="Y85" s="72" t="s">
        <v>167</v>
      </c>
    </row>
    <row r="86" spans="1:25" s="73" customFormat="1" ht="11.25" customHeight="1">
      <c r="A86" s="261" t="s">
        <v>168</v>
      </c>
      <c r="B86" s="262"/>
      <c r="C86" s="160">
        <v>1.375</v>
      </c>
      <c r="D86" s="160">
        <v>1.75</v>
      </c>
      <c r="E86" s="161">
        <v>0.6</v>
      </c>
      <c r="F86" s="161">
        <v>1.04</v>
      </c>
      <c r="G86" s="160">
        <v>2.632</v>
      </c>
      <c r="H86" s="160">
        <v>0.179</v>
      </c>
      <c r="I86" s="161">
        <v>0.43</v>
      </c>
      <c r="J86" s="161">
        <v>0.97</v>
      </c>
      <c r="K86" s="67">
        <v>10501</v>
      </c>
      <c r="L86" s="162">
        <v>29.848</v>
      </c>
      <c r="M86" s="163">
        <v>216.7</v>
      </c>
      <c r="N86" s="359">
        <v>0.18</v>
      </c>
      <c r="O86" s="360"/>
      <c r="P86" s="68">
        <v>26577</v>
      </c>
      <c r="Q86" s="68">
        <v>23219</v>
      </c>
      <c r="R86" s="68">
        <v>21062</v>
      </c>
      <c r="S86" s="68">
        <v>1561</v>
      </c>
      <c r="T86" s="68">
        <v>14328</v>
      </c>
      <c r="U86" s="68">
        <v>4018</v>
      </c>
      <c r="V86" s="68">
        <v>451500</v>
      </c>
      <c r="W86" s="69">
        <v>0.28</v>
      </c>
      <c r="X86" s="71">
        <v>1.22</v>
      </c>
      <c r="Y86" s="72" t="s">
        <v>169</v>
      </c>
    </row>
    <row r="87" spans="1:25" s="73" customFormat="1" ht="11.25" customHeight="1">
      <c r="A87" s="261" t="s">
        <v>409</v>
      </c>
      <c r="B87" s="262"/>
      <c r="C87" s="160">
        <v>1.375</v>
      </c>
      <c r="D87" s="160">
        <v>1.75</v>
      </c>
      <c r="E87" s="161">
        <v>0.6</v>
      </c>
      <c r="F87" s="161">
        <v>1.04</v>
      </c>
      <c r="G87" s="160">
        <v>2.631</v>
      </c>
      <c r="H87" s="160">
        <v>0.18</v>
      </c>
      <c r="I87" s="161">
        <v>0.44</v>
      </c>
      <c r="J87" s="161">
        <v>1.03</v>
      </c>
      <c r="K87" s="67">
        <v>11005</v>
      </c>
      <c r="L87" s="162">
        <v>29.15</v>
      </c>
      <c r="M87" s="163">
        <v>228.6</v>
      </c>
      <c r="N87" s="359">
        <v>0.15</v>
      </c>
      <c r="O87" s="360"/>
      <c r="P87" s="68">
        <v>0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455724</v>
      </c>
      <c r="W87" s="69">
        <v>0.28</v>
      </c>
      <c r="X87" s="71">
        <v>0.89</v>
      </c>
      <c r="Y87" s="72" t="s">
        <v>396</v>
      </c>
    </row>
    <row r="88" spans="1:25" s="73" customFormat="1" ht="11.25" customHeight="1">
      <c r="A88" s="261" t="s">
        <v>172</v>
      </c>
      <c r="B88" s="262"/>
      <c r="C88" s="160">
        <v>1.375</v>
      </c>
      <c r="D88" s="160">
        <v>1.75</v>
      </c>
      <c r="E88" s="161">
        <v>0.6</v>
      </c>
      <c r="F88" s="161">
        <v>1.04</v>
      </c>
      <c r="G88" s="160">
        <v>2.631</v>
      </c>
      <c r="H88" s="160">
        <v>0.181</v>
      </c>
      <c r="I88" s="161">
        <v>0.46</v>
      </c>
      <c r="J88" s="161">
        <v>1.04</v>
      </c>
      <c r="K88" s="67">
        <v>10718</v>
      </c>
      <c r="L88" s="162">
        <v>29.23</v>
      </c>
      <c r="M88" s="163">
        <v>237.1</v>
      </c>
      <c r="N88" s="359">
        <v>0.14</v>
      </c>
      <c r="O88" s="360"/>
      <c r="P88" s="68">
        <v>0</v>
      </c>
      <c r="Q88" s="68">
        <v>0</v>
      </c>
      <c r="R88" s="68">
        <v>0</v>
      </c>
      <c r="S88" s="68">
        <v>0</v>
      </c>
      <c r="T88" s="68">
        <v>0</v>
      </c>
      <c r="U88" s="68">
        <v>0</v>
      </c>
      <c r="V88" s="68">
        <v>456721</v>
      </c>
      <c r="W88" s="69">
        <v>0.29</v>
      </c>
      <c r="X88" s="71">
        <v>2.2</v>
      </c>
      <c r="Y88" s="72" t="s">
        <v>173</v>
      </c>
    </row>
    <row r="89" spans="1:25" s="73" customFormat="1" ht="11.25" customHeight="1">
      <c r="A89" s="261" t="s">
        <v>174</v>
      </c>
      <c r="B89" s="262"/>
      <c r="C89" s="160">
        <v>1.375</v>
      </c>
      <c r="D89" s="160">
        <v>1.75</v>
      </c>
      <c r="E89" s="161">
        <v>0.6</v>
      </c>
      <c r="F89" s="161">
        <v>1.04</v>
      </c>
      <c r="G89" s="160">
        <v>2.631</v>
      </c>
      <c r="H89" s="160">
        <v>0.18</v>
      </c>
      <c r="I89" s="161">
        <v>0.43</v>
      </c>
      <c r="J89" s="161">
        <v>1</v>
      </c>
      <c r="K89" s="67">
        <v>10904</v>
      </c>
      <c r="L89" s="162">
        <v>29.12</v>
      </c>
      <c r="M89" s="163">
        <v>230.2</v>
      </c>
      <c r="N89" s="359">
        <v>0.14</v>
      </c>
      <c r="O89" s="360"/>
      <c r="P89" s="68">
        <v>19354</v>
      </c>
      <c r="Q89" s="68">
        <v>16536</v>
      </c>
      <c r="R89" s="68">
        <v>15675</v>
      </c>
      <c r="S89" s="68">
        <v>1800</v>
      </c>
      <c r="T89" s="68">
        <v>27473</v>
      </c>
      <c r="U89" s="68">
        <v>4760</v>
      </c>
      <c r="V89" s="68">
        <v>457188</v>
      </c>
      <c r="W89" s="69">
        <v>0.27</v>
      </c>
      <c r="X89" s="71">
        <v>1.59</v>
      </c>
      <c r="Y89" s="72" t="s">
        <v>175</v>
      </c>
    </row>
    <row r="90" spans="1:25" s="73" customFormat="1" ht="11.25" customHeight="1">
      <c r="A90" s="261" t="s">
        <v>176</v>
      </c>
      <c r="B90" s="262"/>
      <c r="C90" s="160">
        <v>1.375</v>
      </c>
      <c r="D90" s="160">
        <v>1.75</v>
      </c>
      <c r="E90" s="161">
        <v>0.6</v>
      </c>
      <c r="F90" s="161">
        <v>1.04</v>
      </c>
      <c r="G90" s="160">
        <v>2.631</v>
      </c>
      <c r="H90" s="160">
        <v>0.184</v>
      </c>
      <c r="I90" s="161">
        <v>0.43</v>
      </c>
      <c r="J90" s="161">
        <v>1.02</v>
      </c>
      <c r="K90" s="67">
        <v>10796</v>
      </c>
      <c r="L90" s="162">
        <v>29.605</v>
      </c>
      <c r="M90" s="163">
        <v>250.4</v>
      </c>
      <c r="N90" s="359">
        <v>0.16</v>
      </c>
      <c r="O90" s="360"/>
      <c r="P90" s="68">
        <v>0</v>
      </c>
      <c r="Q90" s="68">
        <v>0</v>
      </c>
      <c r="R90" s="68">
        <v>0</v>
      </c>
      <c r="S90" s="68">
        <v>0</v>
      </c>
      <c r="T90" s="68">
        <v>0</v>
      </c>
      <c r="U90" s="68">
        <v>0</v>
      </c>
      <c r="V90" s="68">
        <v>457132</v>
      </c>
      <c r="W90" s="69">
        <v>0.28</v>
      </c>
      <c r="X90" s="71">
        <v>2</v>
      </c>
      <c r="Y90" s="72" t="s">
        <v>177</v>
      </c>
    </row>
    <row r="91" spans="1:25" s="73" customFormat="1" ht="11.25" customHeight="1">
      <c r="A91" s="261" t="s">
        <v>178</v>
      </c>
      <c r="B91" s="262"/>
      <c r="C91" s="160">
        <v>1.375</v>
      </c>
      <c r="D91" s="160">
        <v>1.75</v>
      </c>
      <c r="E91" s="161">
        <v>0.6</v>
      </c>
      <c r="F91" s="161">
        <v>1.04</v>
      </c>
      <c r="G91" s="160">
        <v>2.631</v>
      </c>
      <c r="H91" s="160">
        <v>0.186</v>
      </c>
      <c r="I91" s="161">
        <v>0.41</v>
      </c>
      <c r="J91" s="161">
        <v>1.01</v>
      </c>
      <c r="K91" s="67">
        <v>10818</v>
      </c>
      <c r="L91" s="162">
        <v>29.98</v>
      </c>
      <c r="M91" s="163">
        <v>225.4</v>
      </c>
      <c r="N91" s="359">
        <v>0.15</v>
      </c>
      <c r="O91" s="360"/>
      <c r="P91" s="68">
        <v>0</v>
      </c>
      <c r="Q91" s="68">
        <v>0</v>
      </c>
      <c r="R91" s="68">
        <v>0</v>
      </c>
      <c r="S91" s="68">
        <v>0</v>
      </c>
      <c r="T91" s="68">
        <v>0</v>
      </c>
      <c r="U91" s="68">
        <v>0</v>
      </c>
      <c r="V91" s="68">
        <v>457276</v>
      </c>
      <c r="W91" s="69">
        <v>0.27</v>
      </c>
      <c r="X91" s="71">
        <v>1.75</v>
      </c>
      <c r="Y91" s="72" t="s">
        <v>179</v>
      </c>
    </row>
    <row r="92" spans="1:25" s="184" customFormat="1" ht="11.25" customHeight="1">
      <c r="A92" s="257" t="s">
        <v>377</v>
      </c>
      <c r="B92" s="258"/>
      <c r="C92" s="214">
        <v>1.375</v>
      </c>
      <c r="D92" s="214">
        <v>1.75</v>
      </c>
      <c r="E92" s="215">
        <v>0.6</v>
      </c>
      <c r="F92" s="215">
        <v>1.04</v>
      </c>
      <c r="G92" s="214">
        <v>2.631</v>
      </c>
      <c r="H92" s="214">
        <v>0.192</v>
      </c>
      <c r="I92" s="215">
        <v>0.47</v>
      </c>
      <c r="J92" s="215">
        <v>0.96</v>
      </c>
      <c r="K92" s="178">
        <v>10987</v>
      </c>
      <c r="L92" s="216">
        <v>30.5</v>
      </c>
      <c r="M92" s="217">
        <v>243</v>
      </c>
      <c r="N92" s="357">
        <v>0.15</v>
      </c>
      <c r="O92" s="358"/>
      <c r="P92" s="179">
        <v>16360</v>
      </c>
      <c r="Q92" s="179">
        <v>17973</v>
      </c>
      <c r="R92" s="179">
        <v>10106</v>
      </c>
      <c r="S92" s="179">
        <v>-782</v>
      </c>
      <c r="T92" s="179">
        <v>21882</v>
      </c>
      <c r="U92" s="179">
        <v>2156</v>
      </c>
      <c r="V92" s="179">
        <v>457123</v>
      </c>
      <c r="W92" s="180">
        <v>0.28</v>
      </c>
      <c r="X92" s="182">
        <v>1.4</v>
      </c>
      <c r="Y92" s="183" t="s">
        <v>181</v>
      </c>
    </row>
    <row r="93" spans="1:25" s="184" customFormat="1" ht="11.25" customHeight="1">
      <c r="A93" s="257" t="s">
        <v>391</v>
      </c>
      <c r="B93" s="258"/>
      <c r="C93" s="214">
        <v>1.375</v>
      </c>
      <c r="D93" s="214">
        <v>1.75</v>
      </c>
      <c r="E93" s="215">
        <v>0.6</v>
      </c>
      <c r="F93" s="215">
        <v>1.04</v>
      </c>
      <c r="G93" s="214">
        <v>2.635</v>
      </c>
      <c r="H93" s="214">
        <v>0.188</v>
      </c>
      <c r="I93" s="215">
        <v>0.47</v>
      </c>
      <c r="J93" s="215">
        <v>0.87</v>
      </c>
      <c r="K93" s="178">
        <v>10840</v>
      </c>
      <c r="L93" s="216">
        <v>30.614</v>
      </c>
      <c r="M93" s="217">
        <v>240.9</v>
      </c>
      <c r="N93" s="357">
        <v>0.14</v>
      </c>
      <c r="O93" s="358"/>
      <c r="P93" s="179">
        <v>0</v>
      </c>
      <c r="Q93" s="179">
        <v>0</v>
      </c>
      <c r="R93" s="179">
        <v>0</v>
      </c>
      <c r="S93" s="179">
        <v>0</v>
      </c>
      <c r="T93" s="179">
        <v>0</v>
      </c>
      <c r="U93" s="179">
        <v>0</v>
      </c>
      <c r="V93" s="179">
        <v>458496</v>
      </c>
      <c r="W93" s="180">
        <v>0.27</v>
      </c>
      <c r="X93" s="182">
        <v>1.76</v>
      </c>
      <c r="Y93" s="183" t="s">
        <v>183</v>
      </c>
    </row>
    <row r="94" spans="1:25" s="184" customFormat="1" ht="11.25" customHeight="1">
      <c r="A94" s="257" t="s">
        <v>386</v>
      </c>
      <c r="B94" s="258"/>
      <c r="C94" s="214">
        <v>1.375</v>
      </c>
      <c r="D94" s="214">
        <v>1.75</v>
      </c>
      <c r="E94" s="215">
        <v>0.6</v>
      </c>
      <c r="F94" s="215">
        <v>1.04</v>
      </c>
      <c r="G94" s="214">
        <v>2.635</v>
      </c>
      <c r="H94" s="214">
        <v>0.178</v>
      </c>
      <c r="I94" s="215">
        <v>0.52</v>
      </c>
      <c r="J94" s="215">
        <v>0.83</v>
      </c>
      <c r="K94" s="178">
        <v>10909</v>
      </c>
      <c r="L94" s="216">
        <v>30.731</v>
      </c>
      <c r="M94" s="217">
        <v>224.2</v>
      </c>
      <c r="N94" s="357">
        <v>0.13</v>
      </c>
      <c r="O94" s="358"/>
      <c r="P94" s="179">
        <v>0</v>
      </c>
      <c r="Q94" s="179">
        <v>0</v>
      </c>
      <c r="R94" s="179">
        <v>0</v>
      </c>
      <c r="S94" s="179">
        <v>0</v>
      </c>
      <c r="T94" s="179">
        <v>0</v>
      </c>
      <c r="U94" s="179">
        <v>0</v>
      </c>
      <c r="V94" s="179">
        <v>459879</v>
      </c>
      <c r="W94" s="180">
        <v>0.27</v>
      </c>
      <c r="X94" s="182">
        <v>1.54</v>
      </c>
      <c r="Y94" s="183" t="s">
        <v>161</v>
      </c>
    </row>
    <row r="95" spans="1:25" s="184" customFormat="1" ht="11.25" customHeight="1">
      <c r="A95" s="257" t="s">
        <v>375</v>
      </c>
      <c r="B95" s="258"/>
      <c r="C95" s="214">
        <v>1.375</v>
      </c>
      <c r="D95" s="214">
        <v>1.75</v>
      </c>
      <c r="E95" s="215">
        <v>0.6</v>
      </c>
      <c r="F95" s="215">
        <v>1.04</v>
      </c>
      <c r="G95" s="214">
        <v>2.635</v>
      </c>
      <c r="H95" s="214">
        <v>0.178</v>
      </c>
      <c r="I95" s="215">
        <v>0.52</v>
      </c>
      <c r="J95" s="215">
        <v>0.84</v>
      </c>
      <c r="K95" s="178">
        <v>10884</v>
      </c>
      <c r="L95" s="216">
        <v>30.551</v>
      </c>
      <c r="M95" s="217">
        <v>234</v>
      </c>
      <c r="N95" s="357">
        <v>0.14</v>
      </c>
      <c r="O95" s="358"/>
      <c r="P95" s="179">
        <v>14040</v>
      </c>
      <c r="Q95" s="179">
        <v>16304</v>
      </c>
      <c r="R95" s="179">
        <v>7826</v>
      </c>
      <c r="S95" s="179">
        <v>3965</v>
      </c>
      <c r="T95" s="179">
        <v>15138</v>
      </c>
      <c r="U95" s="179">
        <v>3362</v>
      </c>
      <c r="V95" s="179">
        <v>460441</v>
      </c>
      <c r="W95" s="180">
        <v>0.26</v>
      </c>
      <c r="X95" s="182">
        <v>1.72</v>
      </c>
      <c r="Y95" s="183" t="s">
        <v>163</v>
      </c>
    </row>
    <row r="96" spans="1:25" s="184" customFormat="1" ht="11.25" customHeight="1">
      <c r="A96" s="257" t="s">
        <v>387</v>
      </c>
      <c r="B96" s="258"/>
      <c r="C96" s="214">
        <v>1.375</v>
      </c>
      <c r="D96" s="214">
        <v>1.75</v>
      </c>
      <c r="E96" s="215">
        <v>0.6</v>
      </c>
      <c r="F96" s="215">
        <v>1.04</v>
      </c>
      <c r="G96" s="214">
        <v>2.631</v>
      </c>
      <c r="H96" s="214">
        <v>0.183</v>
      </c>
      <c r="I96" s="215">
        <v>0.51</v>
      </c>
      <c r="J96" s="215">
        <v>0.9</v>
      </c>
      <c r="K96" s="178">
        <v>10088</v>
      </c>
      <c r="L96" s="216">
        <v>30.968</v>
      </c>
      <c r="M96" s="217">
        <v>238.6</v>
      </c>
      <c r="N96" s="357">
        <v>0.13</v>
      </c>
      <c r="O96" s="358"/>
      <c r="P96" s="179">
        <v>0</v>
      </c>
      <c r="Q96" s="179">
        <v>0</v>
      </c>
      <c r="R96" s="179">
        <v>0</v>
      </c>
      <c r="S96" s="179">
        <v>0</v>
      </c>
      <c r="T96" s="179">
        <v>0</v>
      </c>
      <c r="U96" s="179">
        <v>0</v>
      </c>
      <c r="V96" s="179">
        <v>460178</v>
      </c>
      <c r="W96" s="180">
        <v>0.26</v>
      </c>
      <c r="X96" s="182">
        <v>1.17</v>
      </c>
      <c r="Y96" s="183" t="s">
        <v>165</v>
      </c>
    </row>
    <row r="97" spans="1:25" s="184" customFormat="1" ht="11.25" customHeight="1">
      <c r="A97" s="257" t="s">
        <v>388</v>
      </c>
      <c r="B97" s="258"/>
      <c r="C97" s="214">
        <v>1.375</v>
      </c>
      <c r="D97" s="214">
        <v>1.75</v>
      </c>
      <c r="E97" s="215">
        <v>0.6</v>
      </c>
      <c r="F97" s="215">
        <v>1.04</v>
      </c>
      <c r="G97" s="214">
        <v>2.631</v>
      </c>
      <c r="H97" s="214">
        <v>0.179</v>
      </c>
      <c r="I97" s="215">
        <v>0.55</v>
      </c>
      <c r="J97" s="215">
        <v>0.92</v>
      </c>
      <c r="K97" s="178">
        <v>9821</v>
      </c>
      <c r="L97" s="216">
        <v>30.85</v>
      </c>
      <c r="M97" s="217">
        <v>215.5</v>
      </c>
      <c r="N97" s="357">
        <v>0.13</v>
      </c>
      <c r="O97" s="358"/>
      <c r="P97" s="179">
        <v>0</v>
      </c>
      <c r="Q97" s="179">
        <v>0</v>
      </c>
      <c r="R97" s="179">
        <v>0</v>
      </c>
      <c r="S97" s="179">
        <v>0</v>
      </c>
      <c r="T97" s="179">
        <v>0</v>
      </c>
      <c r="U97" s="179">
        <v>0</v>
      </c>
      <c r="V97" s="179">
        <v>461375</v>
      </c>
      <c r="W97" s="218">
        <v>0.26</v>
      </c>
      <c r="X97" s="182">
        <v>0.3</v>
      </c>
      <c r="Y97" s="183" t="s">
        <v>167</v>
      </c>
    </row>
    <row r="98" spans="1:25" s="184" customFormat="1" ht="11.25" customHeight="1">
      <c r="A98" s="257" t="s">
        <v>168</v>
      </c>
      <c r="B98" s="258"/>
      <c r="C98" s="214">
        <v>1.375</v>
      </c>
      <c r="D98" s="214">
        <v>1.75</v>
      </c>
      <c r="E98" s="215">
        <v>0.6</v>
      </c>
      <c r="F98" s="215">
        <v>1.04</v>
      </c>
      <c r="G98" s="214">
        <v>2.631</v>
      </c>
      <c r="H98" s="214">
        <v>0.183</v>
      </c>
      <c r="I98" s="215">
        <v>0.62</v>
      </c>
      <c r="J98" s="215">
        <v>0.9</v>
      </c>
      <c r="K98" s="178">
        <v>9747</v>
      </c>
      <c r="L98" s="216">
        <v>30.733</v>
      </c>
      <c r="M98" s="217">
        <v>199.2</v>
      </c>
      <c r="N98" s="357">
        <v>0.14</v>
      </c>
      <c r="O98" s="358"/>
      <c r="P98" s="179">
        <v>0</v>
      </c>
      <c r="Q98" s="179">
        <v>0</v>
      </c>
      <c r="R98" s="179">
        <v>0</v>
      </c>
      <c r="S98" s="179">
        <v>0</v>
      </c>
      <c r="T98" s="179">
        <v>0</v>
      </c>
      <c r="U98" s="179">
        <v>0</v>
      </c>
      <c r="V98" s="179">
        <v>461784</v>
      </c>
      <c r="W98" s="218">
        <v>0</v>
      </c>
      <c r="X98" s="182">
        <v>-0.05</v>
      </c>
      <c r="Y98" s="183" t="s">
        <v>169</v>
      </c>
    </row>
    <row r="99" ht="12" customHeight="1">
      <c r="C99" s="211"/>
    </row>
    <row r="100" ht="12" customHeight="1">
      <c r="C100" s="211"/>
    </row>
    <row r="101" ht="12" customHeight="1">
      <c r="C101" s="211"/>
    </row>
    <row r="102" ht="12" customHeight="1">
      <c r="C102" s="211"/>
    </row>
    <row r="103" ht="12" customHeight="1">
      <c r="C103" s="211"/>
    </row>
    <row r="104" ht="12" customHeight="1">
      <c r="C104" s="211"/>
    </row>
    <row r="105" ht="12" customHeight="1">
      <c r="C105" s="211"/>
    </row>
    <row r="106" ht="12" customHeight="1">
      <c r="C106" s="211"/>
    </row>
    <row r="107" ht="12" customHeight="1">
      <c r="C107" s="211"/>
    </row>
    <row r="108" ht="12" customHeight="1">
      <c r="C108" s="211"/>
    </row>
    <row r="109" ht="12" customHeight="1">
      <c r="C109" s="211"/>
    </row>
    <row r="110" ht="12" customHeight="1">
      <c r="C110" s="211"/>
    </row>
    <row r="111" ht="12" customHeight="1">
      <c r="C111" s="211"/>
    </row>
    <row r="112" ht="12" customHeight="1">
      <c r="C112" s="211"/>
    </row>
    <row r="113" ht="12" customHeight="1">
      <c r="C113" s="211"/>
    </row>
    <row r="114" ht="12" customHeight="1">
      <c r="C114" s="211"/>
    </row>
    <row r="115" ht="12" customHeight="1">
      <c r="C115" s="211"/>
    </row>
    <row r="116" ht="12" customHeight="1">
      <c r="C116" s="211"/>
    </row>
    <row r="117" ht="12" customHeight="1">
      <c r="C117" s="211"/>
    </row>
    <row r="118" ht="12" customHeight="1">
      <c r="C118" s="211"/>
    </row>
    <row r="119" ht="12" customHeight="1">
      <c r="C119" s="211"/>
    </row>
    <row r="120" ht="12" customHeight="1">
      <c r="C120" s="211"/>
    </row>
    <row r="121" ht="12" customHeight="1">
      <c r="C121" s="211"/>
    </row>
    <row r="122" ht="12" customHeight="1">
      <c r="C122" s="211"/>
    </row>
    <row r="123" ht="12" customHeight="1">
      <c r="C123" s="211"/>
    </row>
    <row r="124" ht="12" customHeight="1">
      <c r="C124" s="211"/>
    </row>
    <row r="125" ht="12" customHeight="1">
      <c r="C125" s="211"/>
    </row>
    <row r="126" ht="12" customHeight="1">
      <c r="C126" s="211"/>
    </row>
    <row r="127" ht="12" customHeight="1">
      <c r="C127" s="211"/>
    </row>
    <row r="128" ht="12" customHeight="1">
      <c r="C128" s="211"/>
    </row>
    <row r="129" ht="12" customHeight="1">
      <c r="C129" s="211"/>
    </row>
    <row r="130" ht="12" customHeight="1">
      <c r="C130" s="211"/>
    </row>
    <row r="131" ht="12" customHeight="1">
      <c r="C131" s="211"/>
    </row>
    <row r="132" ht="12" customHeight="1">
      <c r="C132" s="211"/>
    </row>
    <row r="133" ht="12" customHeight="1">
      <c r="C133" s="211"/>
    </row>
    <row r="134" ht="12" customHeight="1">
      <c r="C134" s="211"/>
    </row>
    <row r="135" ht="12" customHeight="1">
      <c r="C135" s="211"/>
    </row>
    <row r="136" ht="12" customHeight="1">
      <c r="C136" s="211"/>
    </row>
    <row r="137" ht="12" customHeight="1">
      <c r="C137" s="211"/>
    </row>
    <row r="138" ht="12" customHeight="1">
      <c r="C138" s="211"/>
    </row>
    <row r="139" ht="12" customHeight="1">
      <c r="C139" s="211"/>
    </row>
    <row r="140" ht="12" customHeight="1">
      <c r="C140" s="211"/>
    </row>
    <row r="141" ht="12" customHeight="1">
      <c r="C141" s="211"/>
    </row>
    <row r="142" ht="12" customHeight="1">
      <c r="C142" s="211"/>
    </row>
    <row r="143" ht="12" customHeight="1">
      <c r="C143" s="211"/>
    </row>
    <row r="144" ht="12" customHeight="1">
      <c r="C144" s="211"/>
    </row>
    <row r="145" ht="12" customHeight="1">
      <c r="C145" s="211"/>
    </row>
    <row r="146" ht="12" customHeight="1">
      <c r="C146" s="211"/>
    </row>
    <row r="147" ht="12" customHeight="1">
      <c r="C147" s="211"/>
    </row>
    <row r="148" ht="12" customHeight="1">
      <c r="C148" s="211"/>
    </row>
    <row r="149" ht="12" customHeight="1">
      <c r="C149" s="211"/>
    </row>
    <row r="150" ht="12" customHeight="1">
      <c r="C150" s="211"/>
    </row>
    <row r="151" ht="12" customHeight="1">
      <c r="C151" s="211"/>
    </row>
    <row r="152" ht="12" customHeight="1">
      <c r="C152" s="211"/>
    </row>
    <row r="153" ht="12" customHeight="1">
      <c r="C153" s="211"/>
    </row>
    <row r="154" ht="12" customHeight="1">
      <c r="C154" s="211"/>
    </row>
    <row r="155" ht="12" customHeight="1">
      <c r="C155" s="211"/>
    </row>
    <row r="156" ht="12" customHeight="1">
      <c r="C156" s="211"/>
    </row>
    <row r="157" ht="12" customHeight="1">
      <c r="C157" s="211"/>
    </row>
    <row r="158" ht="12" customHeight="1">
      <c r="C158" s="211"/>
    </row>
    <row r="159" ht="12" customHeight="1">
      <c r="C159" s="211"/>
    </row>
    <row r="160" ht="12" customHeight="1">
      <c r="C160" s="211"/>
    </row>
    <row r="161" ht="12" customHeight="1">
      <c r="C161" s="211"/>
    </row>
    <row r="162" ht="12" customHeight="1">
      <c r="C162" s="211"/>
    </row>
    <row r="163" ht="12" customHeight="1">
      <c r="C163" s="211"/>
    </row>
    <row r="164" ht="12" customHeight="1">
      <c r="C164" s="211"/>
    </row>
    <row r="165" ht="12" customHeight="1">
      <c r="C165" s="211"/>
    </row>
    <row r="166" ht="12" customHeight="1">
      <c r="C166" s="211"/>
    </row>
    <row r="167" ht="12" customHeight="1">
      <c r="C167" s="211"/>
    </row>
    <row r="168" ht="12" customHeight="1">
      <c r="C168" s="211"/>
    </row>
    <row r="169" ht="12" customHeight="1">
      <c r="C169" s="211"/>
    </row>
    <row r="170" ht="12" customHeight="1">
      <c r="C170" s="211"/>
    </row>
    <row r="171" ht="12" customHeight="1">
      <c r="C171" s="211"/>
    </row>
    <row r="172" ht="12" customHeight="1">
      <c r="C172" s="211"/>
    </row>
    <row r="173" ht="12" customHeight="1">
      <c r="C173" s="211"/>
    </row>
    <row r="174" ht="12" customHeight="1">
      <c r="C174" s="211"/>
    </row>
    <row r="175" ht="12" customHeight="1">
      <c r="C175" s="211"/>
    </row>
    <row r="176" ht="12" customHeight="1">
      <c r="C176" s="211"/>
    </row>
    <row r="177" ht="12" customHeight="1">
      <c r="C177" s="211"/>
    </row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</sheetData>
  <sheetProtection/>
  <mergeCells count="202">
    <mergeCell ref="A55:B55"/>
    <mergeCell ref="N55:O55"/>
    <mergeCell ref="N43:O43"/>
    <mergeCell ref="N53:O53"/>
    <mergeCell ref="A52:B52"/>
    <mergeCell ref="N52:O52"/>
    <mergeCell ref="A53:B53"/>
    <mergeCell ref="N49:O49"/>
    <mergeCell ref="A50:B50"/>
    <mergeCell ref="N50:O50"/>
    <mergeCell ref="P8:Q8"/>
    <mergeCell ref="A56:B56"/>
    <mergeCell ref="A46:B46"/>
    <mergeCell ref="N46:O46"/>
    <mergeCell ref="A47:B47"/>
    <mergeCell ref="N47:O47"/>
    <mergeCell ref="A26:B26"/>
    <mergeCell ref="N26:O26"/>
    <mergeCell ref="A51:B51"/>
    <mergeCell ref="N51:O51"/>
    <mergeCell ref="A44:B44"/>
    <mergeCell ref="A24:B24"/>
    <mergeCell ref="N24:O24"/>
    <mergeCell ref="A23:B23"/>
    <mergeCell ref="A21:B21"/>
    <mergeCell ref="N21:O21"/>
    <mergeCell ref="A22:B22"/>
    <mergeCell ref="N22:O22"/>
    <mergeCell ref="N44:O44"/>
    <mergeCell ref="N38:O38"/>
    <mergeCell ref="R9:T9"/>
    <mergeCell ref="N13:O13"/>
    <mergeCell ref="R11:T11"/>
    <mergeCell ref="P9:Q9"/>
    <mergeCell ref="P11:Q11"/>
    <mergeCell ref="P10:Q10"/>
    <mergeCell ref="A43:B43"/>
    <mergeCell ref="N32:O32"/>
    <mergeCell ref="N23:O23"/>
    <mergeCell ref="A25:B25"/>
    <mergeCell ref="A30:B30"/>
    <mergeCell ref="N30:O30"/>
    <mergeCell ref="A31:B31"/>
    <mergeCell ref="A42:B42"/>
    <mergeCell ref="N42:O42"/>
    <mergeCell ref="A36:B36"/>
    <mergeCell ref="R8:T8"/>
    <mergeCell ref="A20:B20"/>
    <mergeCell ref="A18:B18"/>
    <mergeCell ref="N18:O18"/>
    <mergeCell ref="C8:D8"/>
    <mergeCell ref="E8:G8"/>
    <mergeCell ref="N8:O8"/>
    <mergeCell ref="A19:B19"/>
    <mergeCell ref="N19:O19"/>
    <mergeCell ref="R10:T10"/>
    <mergeCell ref="N36:O36"/>
    <mergeCell ref="N33:O33"/>
    <mergeCell ref="N40:O40"/>
    <mergeCell ref="N39:O39"/>
    <mergeCell ref="A37:B37"/>
    <mergeCell ref="A40:B40"/>
    <mergeCell ref="A41:B41"/>
    <mergeCell ref="N14:O14"/>
    <mergeCell ref="N15:O15"/>
    <mergeCell ref="N16:O16"/>
    <mergeCell ref="N20:O20"/>
    <mergeCell ref="N17:O17"/>
    <mergeCell ref="A32:B32"/>
    <mergeCell ref="A27:B27"/>
    <mergeCell ref="N27:O27"/>
    <mergeCell ref="A17:B17"/>
    <mergeCell ref="N31:O31"/>
    <mergeCell ref="W3:Y3"/>
    <mergeCell ref="A4:B4"/>
    <mergeCell ref="C4:J4"/>
    <mergeCell ref="N4:O4"/>
    <mergeCell ref="P4:U4"/>
    <mergeCell ref="C5:D5"/>
    <mergeCell ref="E5:G5"/>
    <mergeCell ref="I5:I6"/>
    <mergeCell ref="N5:O5"/>
    <mergeCell ref="P5:U5"/>
    <mergeCell ref="A6:B6"/>
    <mergeCell ref="C6:D6"/>
    <mergeCell ref="E6:G6"/>
    <mergeCell ref="N6:O6"/>
    <mergeCell ref="A7:B7"/>
    <mergeCell ref="C7:D7"/>
    <mergeCell ref="E7:G7"/>
    <mergeCell ref="N7:O7"/>
    <mergeCell ref="F10:F12"/>
    <mergeCell ref="N11:O11"/>
    <mergeCell ref="C9:D9"/>
    <mergeCell ref="E9:G9"/>
    <mergeCell ref="N9:O9"/>
    <mergeCell ref="N10:O10"/>
    <mergeCell ref="A10:B10"/>
    <mergeCell ref="A12:B12"/>
    <mergeCell ref="N12:O12"/>
    <mergeCell ref="A48:B48"/>
    <mergeCell ref="N48:O48"/>
    <mergeCell ref="N25:O25"/>
    <mergeCell ref="A45:B45"/>
    <mergeCell ref="N45:O45"/>
    <mergeCell ref="A33:B33"/>
    <mergeCell ref="A34:B34"/>
    <mergeCell ref="A59:B59"/>
    <mergeCell ref="A54:B54"/>
    <mergeCell ref="N34:O34"/>
    <mergeCell ref="A35:B35"/>
    <mergeCell ref="N35:O35"/>
    <mergeCell ref="A39:B39"/>
    <mergeCell ref="N41:O41"/>
    <mergeCell ref="A49:B49"/>
    <mergeCell ref="N37:O37"/>
    <mergeCell ref="A38:B38"/>
    <mergeCell ref="N54:O54"/>
    <mergeCell ref="A57:B57"/>
    <mergeCell ref="A58:B58"/>
    <mergeCell ref="N58:O58"/>
    <mergeCell ref="N57:O57"/>
    <mergeCell ref="A63:B63"/>
    <mergeCell ref="N62:O62"/>
    <mergeCell ref="A60:B60"/>
    <mergeCell ref="A62:B62"/>
    <mergeCell ref="N60:O60"/>
    <mergeCell ref="A61:B61"/>
    <mergeCell ref="N61:O61"/>
    <mergeCell ref="N59:O59"/>
    <mergeCell ref="A82:B82"/>
    <mergeCell ref="N82:O82"/>
    <mergeCell ref="A74:B74"/>
    <mergeCell ref="N74:O74"/>
    <mergeCell ref="A80:B80"/>
    <mergeCell ref="N80:O80"/>
    <mergeCell ref="A69:B69"/>
    <mergeCell ref="N79:O79"/>
    <mergeCell ref="A77:B77"/>
    <mergeCell ref="N77:O77"/>
    <mergeCell ref="A75:B75"/>
    <mergeCell ref="N75:O75"/>
    <mergeCell ref="N63:O63"/>
    <mergeCell ref="N69:O69"/>
    <mergeCell ref="A67:B67"/>
    <mergeCell ref="N67:O67"/>
    <mergeCell ref="A68:B68"/>
    <mergeCell ref="N81:O81"/>
    <mergeCell ref="N56:O56"/>
    <mergeCell ref="A78:B78"/>
    <mergeCell ref="N78:O78"/>
    <mergeCell ref="N71:O71"/>
    <mergeCell ref="A71:B71"/>
    <mergeCell ref="A76:B76"/>
    <mergeCell ref="N72:O72"/>
    <mergeCell ref="N76:O76"/>
    <mergeCell ref="A79:B79"/>
    <mergeCell ref="N68:O68"/>
    <mergeCell ref="A64:B64"/>
    <mergeCell ref="N64:O64"/>
    <mergeCell ref="A65:B65"/>
    <mergeCell ref="N65:O65"/>
    <mergeCell ref="A66:B66"/>
    <mergeCell ref="N66:O66"/>
    <mergeCell ref="A70:B70"/>
    <mergeCell ref="N70:O70"/>
    <mergeCell ref="A73:B73"/>
    <mergeCell ref="N73:O73"/>
    <mergeCell ref="A72:B72"/>
    <mergeCell ref="A85:B85"/>
    <mergeCell ref="N85:O85"/>
    <mergeCell ref="A83:B83"/>
    <mergeCell ref="N83:O83"/>
    <mergeCell ref="A81:B81"/>
    <mergeCell ref="A86:B86"/>
    <mergeCell ref="N86:O86"/>
    <mergeCell ref="A84:B84"/>
    <mergeCell ref="N84:O84"/>
    <mergeCell ref="A89:B89"/>
    <mergeCell ref="N89:O89"/>
    <mergeCell ref="N87:O87"/>
    <mergeCell ref="A87:B87"/>
    <mergeCell ref="A90:B90"/>
    <mergeCell ref="N90:O90"/>
    <mergeCell ref="A96:B96"/>
    <mergeCell ref="N96:O96"/>
    <mergeCell ref="A88:B88"/>
    <mergeCell ref="N88:O88"/>
    <mergeCell ref="A94:B94"/>
    <mergeCell ref="N94:O94"/>
    <mergeCell ref="A91:B91"/>
    <mergeCell ref="N91:O91"/>
    <mergeCell ref="A92:B92"/>
    <mergeCell ref="N92:O92"/>
    <mergeCell ref="A93:B93"/>
    <mergeCell ref="N93:O93"/>
    <mergeCell ref="A98:B98"/>
    <mergeCell ref="N98:O98"/>
    <mergeCell ref="A97:B97"/>
    <mergeCell ref="N97:O97"/>
    <mergeCell ref="A95:B95"/>
    <mergeCell ref="N95:O9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pane xSplit="2" ySplit="11" topLeftCell="C76" activePane="bottomRight" state="frozen"/>
      <selection pane="topLeft" activeCell="A50" sqref="A50:IV67"/>
      <selection pane="topRight" activeCell="A50" sqref="A50:IV67"/>
      <selection pane="bottomLeft" activeCell="A50" sqref="A50:IV67"/>
      <selection pane="bottomRight" activeCell="H85" sqref="H85"/>
    </sheetView>
  </sheetViews>
  <sheetFormatPr defaultColWidth="9.00390625" defaultRowHeight="15.75"/>
  <cols>
    <col min="1" max="1" width="2.625" style="213" customWidth="1"/>
    <col min="2" max="2" width="12.625" style="213" customWidth="1"/>
    <col min="3" max="5" width="10.125" style="213" customWidth="1"/>
    <col min="6" max="6" width="11.125" style="213" customWidth="1"/>
    <col min="7" max="8" width="10.625" style="213" customWidth="1"/>
    <col min="9" max="9" width="10.625" style="212" customWidth="1"/>
    <col min="10" max="16384" width="9.00390625" style="213" customWidth="1"/>
  </cols>
  <sheetData>
    <row r="1" spans="1:9" ht="19.5" customHeight="1">
      <c r="A1" s="389" t="s">
        <v>61</v>
      </c>
      <c r="B1" s="389"/>
      <c r="C1" s="389"/>
      <c r="D1" s="389"/>
      <c r="E1" s="389"/>
      <c r="F1" s="389"/>
      <c r="G1" s="389"/>
      <c r="H1" s="389"/>
      <c r="I1" s="389"/>
    </row>
    <row r="2" spans="1:9" ht="15" customHeight="1">
      <c r="A2" s="390" t="s">
        <v>62</v>
      </c>
      <c r="B2" s="390"/>
      <c r="C2" s="390"/>
      <c r="D2" s="390"/>
      <c r="E2" s="390"/>
      <c r="F2" s="390"/>
      <c r="G2" s="390"/>
      <c r="H2" s="390"/>
      <c r="I2" s="390"/>
    </row>
    <row r="3" spans="2:9" ht="12" customHeight="1">
      <c r="B3" s="219"/>
      <c r="D3" s="391" t="s">
        <v>63</v>
      </c>
      <c r="E3" s="391"/>
      <c r="F3" s="391"/>
      <c r="G3" s="220" t="s">
        <v>421</v>
      </c>
      <c r="H3" s="220"/>
      <c r="I3" s="221"/>
    </row>
    <row r="4" spans="1:9" s="227" customFormat="1" ht="12" customHeight="1">
      <c r="A4" s="222" t="s">
        <v>64</v>
      </c>
      <c r="B4" s="222"/>
      <c r="C4" s="223"/>
      <c r="D4" s="392" t="s">
        <v>65</v>
      </c>
      <c r="E4" s="392"/>
      <c r="F4" s="392"/>
      <c r="G4" s="224" t="s">
        <v>66</v>
      </c>
      <c r="H4" s="225"/>
      <c r="I4" s="226"/>
    </row>
    <row r="5" spans="1:9" s="229" customFormat="1" ht="15" customHeight="1">
      <c r="A5" s="377" t="s">
        <v>67</v>
      </c>
      <c r="B5" s="378"/>
      <c r="C5" s="376" t="s">
        <v>68</v>
      </c>
      <c r="D5" s="377"/>
      <c r="E5" s="378"/>
      <c r="F5" s="376" t="s">
        <v>69</v>
      </c>
      <c r="G5" s="377"/>
      <c r="H5" s="378"/>
      <c r="I5" s="228" t="s">
        <v>70</v>
      </c>
    </row>
    <row r="6" spans="1:9" s="229" customFormat="1" ht="12" customHeight="1">
      <c r="A6" s="230"/>
      <c r="B6" s="231"/>
      <c r="C6" s="379" t="s">
        <v>71</v>
      </c>
      <c r="D6" s="380"/>
      <c r="E6" s="381"/>
      <c r="F6" s="379" t="s">
        <v>72</v>
      </c>
      <c r="G6" s="380"/>
      <c r="H6" s="381"/>
      <c r="I6" s="382" t="s">
        <v>73</v>
      </c>
    </row>
    <row r="7" spans="1:9" s="229" customFormat="1" ht="15" customHeight="1">
      <c r="A7" s="383"/>
      <c r="B7" s="384"/>
      <c r="C7" s="232" t="s">
        <v>74</v>
      </c>
      <c r="D7" s="232" t="s">
        <v>422</v>
      </c>
      <c r="E7" s="232" t="s">
        <v>423</v>
      </c>
      <c r="F7" s="232" t="s">
        <v>74</v>
      </c>
      <c r="G7" s="232" t="s">
        <v>75</v>
      </c>
      <c r="H7" s="232" t="s">
        <v>424</v>
      </c>
      <c r="I7" s="382"/>
    </row>
    <row r="8" spans="1:9" s="229" customFormat="1" ht="15" customHeight="1">
      <c r="A8" s="385" t="s">
        <v>76</v>
      </c>
      <c r="B8" s="386"/>
      <c r="C8" s="99" t="s">
        <v>77</v>
      </c>
      <c r="D8" s="99" t="s">
        <v>78</v>
      </c>
      <c r="E8" s="99" t="s">
        <v>79</v>
      </c>
      <c r="F8" s="233" t="s">
        <v>77</v>
      </c>
      <c r="G8" s="99" t="s">
        <v>80</v>
      </c>
      <c r="H8" s="99" t="s">
        <v>78</v>
      </c>
      <c r="I8" s="234"/>
    </row>
    <row r="9" spans="1:9" s="229" customFormat="1" ht="12" customHeight="1">
      <c r="A9" s="385"/>
      <c r="B9" s="386"/>
      <c r="C9" s="99" t="s">
        <v>81</v>
      </c>
      <c r="D9" s="235" t="s">
        <v>82</v>
      </c>
      <c r="E9" s="235" t="s">
        <v>83</v>
      </c>
      <c r="F9" s="99" t="s">
        <v>84</v>
      </c>
      <c r="G9" s="235" t="s">
        <v>85</v>
      </c>
      <c r="H9" s="235" t="s">
        <v>86</v>
      </c>
      <c r="I9" s="234" t="s">
        <v>87</v>
      </c>
    </row>
    <row r="10" spans="1:9" s="229" customFormat="1" ht="12" customHeight="1">
      <c r="A10" s="385"/>
      <c r="B10" s="386"/>
      <c r="C10" s="236"/>
      <c r="D10" s="237"/>
      <c r="E10" s="237"/>
      <c r="F10" s="236"/>
      <c r="G10" s="237"/>
      <c r="H10" s="237"/>
      <c r="I10" s="238"/>
    </row>
    <row r="11" spans="1:9" s="229" customFormat="1" ht="4.5" customHeight="1">
      <c r="A11" s="387"/>
      <c r="B11" s="388"/>
      <c r="C11" s="239"/>
      <c r="D11" s="240"/>
      <c r="E11" s="240"/>
      <c r="F11" s="239"/>
      <c r="G11" s="240"/>
      <c r="H11" s="240"/>
      <c r="I11" s="241"/>
    </row>
    <row r="12" spans="1:9" s="167" customFormat="1" ht="15" customHeight="1">
      <c r="A12" s="370" t="s">
        <v>88</v>
      </c>
      <c r="B12" s="371"/>
      <c r="C12" s="242">
        <v>1049957</v>
      </c>
      <c r="D12" s="243">
        <v>196331</v>
      </c>
      <c r="E12" s="243">
        <v>853626</v>
      </c>
      <c r="F12" s="243">
        <v>742546</v>
      </c>
      <c r="G12" s="243">
        <v>939173</v>
      </c>
      <c r="H12" s="243">
        <v>196627</v>
      </c>
      <c r="I12" s="244">
        <v>1792503</v>
      </c>
    </row>
    <row r="13" spans="1:9" s="167" customFormat="1" ht="11.25" customHeight="1">
      <c r="A13" s="370" t="s">
        <v>89</v>
      </c>
      <c r="B13" s="371"/>
      <c r="C13" s="164">
        <v>1106734</v>
      </c>
      <c r="D13" s="165">
        <v>200448</v>
      </c>
      <c r="E13" s="165">
        <v>906286</v>
      </c>
      <c r="F13" s="165">
        <v>781381</v>
      </c>
      <c r="G13" s="165">
        <v>982116</v>
      </c>
      <c r="H13" s="165">
        <v>200735</v>
      </c>
      <c r="I13" s="166">
        <v>1888115</v>
      </c>
    </row>
    <row r="14" spans="1:9" s="167" customFormat="1" ht="11.25" customHeight="1">
      <c r="A14" s="370" t="s">
        <v>90</v>
      </c>
      <c r="B14" s="371"/>
      <c r="C14" s="164">
        <v>1174945</v>
      </c>
      <c r="D14" s="165">
        <v>206768</v>
      </c>
      <c r="E14" s="165">
        <v>968178</v>
      </c>
      <c r="F14" s="165">
        <v>802126</v>
      </c>
      <c r="G14" s="165">
        <v>1009183</v>
      </c>
      <c r="H14" s="165">
        <v>207057</v>
      </c>
      <c r="I14" s="166">
        <v>1977072</v>
      </c>
    </row>
    <row r="15" spans="1:9" s="167" customFormat="1" ht="11.25" customHeight="1">
      <c r="A15" s="370" t="s">
        <v>91</v>
      </c>
      <c r="B15" s="371"/>
      <c r="C15" s="164">
        <v>1253317</v>
      </c>
      <c r="D15" s="165">
        <v>202249</v>
      </c>
      <c r="E15" s="165">
        <v>1051068</v>
      </c>
      <c r="F15" s="165">
        <v>830785</v>
      </c>
      <c r="G15" s="165">
        <v>1033309</v>
      </c>
      <c r="H15" s="165">
        <v>202524</v>
      </c>
      <c r="I15" s="166">
        <v>2084102</v>
      </c>
    </row>
    <row r="16" spans="1:9" s="167" customFormat="1" ht="11.25" customHeight="1">
      <c r="A16" s="370" t="s">
        <v>92</v>
      </c>
      <c r="B16" s="371"/>
      <c r="C16" s="164">
        <v>1390269</v>
      </c>
      <c r="D16" s="165">
        <v>201292</v>
      </c>
      <c r="E16" s="165">
        <v>1188977</v>
      </c>
      <c r="F16" s="165">
        <v>908095</v>
      </c>
      <c r="G16" s="165">
        <v>1109618</v>
      </c>
      <c r="H16" s="165">
        <v>201523</v>
      </c>
      <c r="I16" s="166">
        <v>2298364</v>
      </c>
    </row>
    <row r="17" spans="1:9" s="167" customFormat="1" ht="11.25" customHeight="1">
      <c r="A17" s="370" t="s">
        <v>93</v>
      </c>
      <c r="B17" s="371"/>
      <c r="C17" s="164">
        <v>1426041</v>
      </c>
      <c r="D17" s="165">
        <v>206867</v>
      </c>
      <c r="E17" s="165">
        <v>1219174</v>
      </c>
      <c r="F17" s="165">
        <v>995656</v>
      </c>
      <c r="G17" s="165">
        <v>1202773</v>
      </c>
      <c r="H17" s="165">
        <v>207116</v>
      </c>
      <c r="I17" s="166">
        <v>2421697</v>
      </c>
    </row>
    <row r="18" spans="1:9" s="167" customFormat="1" ht="11.25" customHeight="1">
      <c r="A18" s="370" t="s">
        <v>94</v>
      </c>
      <c r="B18" s="371"/>
      <c r="C18" s="164">
        <v>1538615</v>
      </c>
      <c r="D18" s="165">
        <v>214757</v>
      </c>
      <c r="E18" s="165">
        <v>1323858</v>
      </c>
      <c r="F18" s="165">
        <v>1093675</v>
      </c>
      <c r="G18" s="165">
        <v>1308657</v>
      </c>
      <c r="H18" s="165">
        <v>214982</v>
      </c>
      <c r="I18" s="166">
        <v>2632289</v>
      </c>
    </row>
    <row r="19" spans="1:9" s="167" customFormat="1" ht="11.25" customHeight="1">
      <c r="A19" s="370" t="s">
        <v>95</v>
      </c>
      <c r="B19" s="371"/>
      <c r="C19" s="164">
        <v>1572304</v>
      </c>
      <c r="D19" s="165">
        <v>221024</v>
      </c>
      <c r="E19" s="165">
        <v>1351279</v>
      </c>
      <c r="F19" s="165">
        <v>1189332</v>
      </c>
      <c r="G19" s="165">
        <v>1410585</v>
      </c>
      <c r="H19" s="165">
        <v>221253</v>
      </c>
      <c r="I19" s="166">
        <v>2761636</v>
      </c>
    </row>
    <row r="20" spans="1:9" s="167" customFormat="1" ht="11.25" customHeight="1">
      <c r="A20" s="370" t="s">
        <v>96</v>
      </c>
      <c r="B20" s="371"/>
      <c r="C20" s="164">
        <v>1654380</v>
      </c>
      <c r="D20" s="165">
        <v>229523</v>
      </c>
      <c r="E20" s="165">
        <v>1424858</v>
      </c>
      <c r="F20" s="165">
        <v>1305551</v>
      </c>
      <c r="G20" s="165">
        <v>1535306</v>
      </c>
      <c r="H20" s="165">
        <v>229755</v>
      </c>
      <c r="I20" s="166">
        <v>2959931</v>
      </c>
    </row>
    <row r="21" spans="1:9" s="167" customFormat="1" ht="11.25" customHeight="1">
      <c r="A21" s="370" t="s">
        <v>97</v>
      </c>
      <c r="B21" s="371"/>
      <c r="C21" s="164">
        <v>1734834</v>
      </c>
      <c r="D21" s="165">
        <v>236345</v>
      </c>
      <c r="E21" s="165">
        <v>1498489</v>
      </c>
      <c r="F21" s="165">
        <v>1430564</v>
      </c>
      <c r="G21" s="165">
        <v>1667129</v>
      </c>
      <c r="H21" s="165">
        <v>236566</v>
      </c>
      <c r="I21" s="166">
        <v>3165398</v>
      </c>
    </row>
    <row r="22" spans="1:9" s="167" customFormat="1" ht="11.25" customHeight="1">
      <c r="A22" s="370" t="s">
        <v>357</v>
      </c>
      <c r="B22" s="371"/>
      <c r="C22" s="164">
        <v>1803457</v>
      </c>
      <c r="D22" s="165">
        <v>246492</v>
      </c>
      <c r="E22" s="165">
        <v>1556964</v>
      </c>
      <c r="F22" s="165">
        <v>1545332</v>
      </c>
      <c r="G22" s="165">
        <v>1792025</v>
      </c>
      <c r="H22" s="165">
        <v>246694</v>
      </c>
      <c r="I22" s="166">
        <v>3348788</v>
      </c>
    </row>
    <row r="23" spans="1:9" s="167" customFormat="1" ht="11.25" customHeight="1">
      <c r="A23" s="176"/>
      <c r="B23" s="177"/>
      <c r="C23" s="164"/>
      <c r="D23" s="165"/>
      <c r="E23" s="165"/>
      <c r="F23" s="165"/>
      <c r="G23" s="165"/>
      <c r="H23" s="165"/>
      <c r="I23" s="166"/>
    </row>
    <row r="24" spans="1:9" s="167" customFormat="1" ht="11.25" customHeight="1">
      <c r="A24" s="370"/>
      <c r="B24" s="371"/>
      <c r="C24" s="164"/>
      <c r="D24" s="165"/>
      <c r="E24" s="165"/>
      <c r="F24" s="165"/>
      <c r="G24" s="165"/>
      <c r="H24" s="165"/>
      <c r="I24" s="245"/>
    </row>
    <row r="25" spans="1:9" s="167" customFormat="1" ht="11.25" customHeight="1">
      <c r="A25" s="370" t="s">
        <v>98</v>
      </c>
      <c r="B25" s="371"/>
      <c r="C25" s="164">
        <v>1626103</v>
      </c>
      <c r="D25" s="165">
        <v>230477</v>
      </c>
      <c r="E25" s="165">
        <v>1395626</v>
      </c>
      <c r="F25" s="165">
        <v>1315456</v>
      </c>
      <c r="G25" s="165">
        <v>1546170</v>
      </c>
      <c r="H25" s="165">
        <v>230714</v>
      </c>
      <c r="I25" s="245">
        <v>2941559</v>
      </c>
    </row>
    <row r="26" spans="1:9" s="167" customFormat="1" ht="11.25" customHeight="1">
      <c r="A26" s="370"/>
      <c r="B26" s="371"/>
      <c r="C26" s="164"/>
      <c r="D26" s="165"/>
      <c r="E26" s="165"/>
      <c r="F26" s="165"/>
      <c r="G26" s="165"/>
      <c r="H26" s="165"/>
      <c r="I26" s="245"/>
    </row>
    <row r="27" spans="1:9" s="167" customFormat="1" ht="11.25" customHeight="1">
      <c r="A27" s="370" t="s">
        <v>99</v>
      </c>
      <c r="B27" s="371"/>
      <c r="C27" s="164">
        <v>1643447</v>
      </c>
      <c r="D27" s="165">
        <v>220226</v>
      </c>
      <c r="E27" s="165">
        <v>1423221</v>
      </c>
      <c r="F27" s="165">
        <v>1296635</v>
      </c>
      <c r="G27" s="165">
        <v>1517101</v>
      </c>
      <c r="H27" s="165">
        <v>220466</v>
      </c>
      <c r="I27" s="245">
        <v>2940082</v>
      </c>
    </row>
    <row r="28" spans="1:9" s="167" customFormat="1" ht="11.25" customHeight="1">
      <c r="A28" s="370" t="s">
        <v>100</v>
      </c>
      <c r="B28" s="371"/>
      <c r="C28" s="164">
        <v>1639443</v>
      </c>
      <c r="D28" s="165">
        <v>214611</v>
      </c>
      <c r="E28" s="165">
        <v>1424832</v>
      </c>
      <c r="F28" s="165">
        <v>1288873</v>
      </c>
      <c r="G28" s="165">
        <v>1503723</v>
      </c>
      <c r="H28" s="165">
        <v>214850</v>
      </c>
      <c r="I28" s="245">
        <v>2928316</v>
      </c>
    </row>
    <row r="29" spans="1:9" s="167" customFormat="1" ht="11.25" customHeight="1">
      <c r="A29" s="370" t="s">
        <v>101</v>
      </c>
      <c r="B29" s="371"/>
      <c r="C29" s="164">
        <v>1642424</v>
      </c>
      <c r="D29" s="165">
        <v>215182</v>
      </c>
      <c r="E29" s="165">
        <v>1427242</v>
      </c>
      <c r="F29" s="165">
        <v>1288065</v>
      </c>
      <c r="G29" s="165">
        <v>1503482</v>
      </c>
      <c r="H29" s="165">
        <v>215417</v>
      </c>
      <c r="I29" s="245">
        <v>2930489</v>
      </c>
    </row>
    <row r="30" spans="1:9" s="167" customFormat="1" ht="11.25" customHeight="1">
      <c r="A30" s="370"/>
      <c r="B30" s="371"/>
      <c r="C30" s="164"/>
      <c r="D30" s="165"/>
      <c r="E30" s="165"/>
      <c r="F30" s="165"/>
      <c r="G30" s="165"/>
      <c r="H30" s="165"/>
      <c r="I30" s="245"/>
    </row>
    <row r="31" spans="1:9" s="167" customFormat="1" ht="11.25" customHeight="1">
      <c r="A31" s="370" t="s">
        <v>102</v>
      </c>
      <c r="B31" s="371"/>
      <c r="C31" s="164">
        <v>1652587</v>
      </c>
      <c r="D31" s="165">
        <v>214019</v>
      </c>
      <c r="E31" s="165">
        <v>1438568</v>
      </c>
      <c r="F31" s="165">
        <v>1289261</v>
      </c>
      <c r="G31" s="165">
        <v>1503517</v>
      </c>
      <c r="H31" s="165">
        <v>214256</v>
      </c>
      <c r="I31" s="245">
        <v>2941848</v>
      </c>
    </row>
    <row r="32" spans="1:9" s="167" customFormat="1" ht="11.25" customHeight="1">
      <c r="A32" s="370" t="s">
        <v>103</v>
      </c>
      <c r="B32" s="371"/>
      <c r="C32" s="164">
        <v>1681491</v>
      </c>
      <c r="D32" s="165">
        <v>213305</v>
      </c>
      <c r="E32" s="165">
        <v>1468186</v>
      </c>
      <c r="F32" s="165">
        <v>1291428</v>
      </c>
      <c r="G32" s="165">
        <v>1504972</v>
      </c>
      <c r="H32" s="165">
        <v>213544</v>
      </c>
      <c r="I32" s="245">
        <v>2972919</v>
      </c>
    </row>
    <row r="33" spans="1:9" s="167" customFormat="1" ht="11.25" customHeight="1">
      <c r="A33" s="370" t="s">
        <v>104</v>
      </c>
      <c r="B33" s="371"/>
      <c r="C33" s="164">
        <v>1688788</v>
      </c>
      <c r="D33" s="165">
        <v>218104</v>
      </c>
      <c r="E33" s="165">
        <v>1470684</v>
      </c>
      <c r="F33" s="165">
        <v>1296848</v>
      </c>
      <c r="G33" s="165">
        <v>1515183</v>
      </c>
      <c r="H33" s="165">
        <v>218335</v>
      </c>
      <c r="I33" s="245">
        <v>2985636</v>
      </c>
    </row>
    <row r="34" spans="1:9" s="167" customFormat="1" ht="11.25" customHeight="1">
      <c r="A34" s="370"/>
      <c r="B34" s="371"/>
      <c r="C34" s="164"/>
      <c r="D34" s="165"/>
      <c r="E34" s="165"/>
      <c r="F34" s="165"/>
      <c r="G34" s="165"/>
      <c r="H34" s="165"/>
      <c r="I34" s="245"/>
    </row>
    <row r="35" spans="1:9" s="167" customFormat="1" ht="11.25" customHeight="1">
      <c r="A35" s="370" t="s">
        <v>105</v>
      </c>
      <c r="B35" s="371"/>
      <c r="C35" s="164">
        <v>1673171</v>
      </c>
      <c r="D35" s="165">
        <v>215535</v>
      </c>
      <c r="E35" s="165">
        <v>1457636</v>
      </c>
      <c r="F35" s="165">
        <v>1296734</v>
      </c>
      <c r="G35" s="165">
        <v>1512489</v>
      </c>
      <c r="H35" s="165">
        <v>215755</v>
      </c>
      <c r="I35" s="245">
        <v>2969905</v>
      </c>
    </row>
    <row r="36" spans="1:9" s="167" customFormat="1" ht="11.25" customHeight="1">
      <c r="A36" s="370" t="s">
        <v>106</v>
      </c>
      <c r="B36" s="371"/>
      <c r="C36" s="164">
        <v>1671543</v>
      </c>
      <c r="D36" s="165">
        <v>213218</v>
      </c>
      <c r="E36" s="165">
        <v>1458325</v>
      </c>
      <c r="F36" s="165">
        <v>1307335</v>
      </c>
      <c r="G36" s="165">
        <v>1520766</v>
      </c>
      <c r="H36" s="165">
        <v>213431</v>
      </c>
      <c r="I36" s="245">
        <v>2978878</v>
      </c>
    </row>
    <row r="37" spans="1:9" s="167" customFormat="1" ht="11.25" customHeight="1">
      <c r="A37" s="370" t="s">
        <v>107</v>
      </c>
      <c r="B37" s="371"/>
      <c r="C37" s="164">
        <v>1690845</v>
      </c>
      <c r="D37" s="165">
        <v>215564</v>
      </c>
      <c r="E37" s="165">
        <v>1475281</v>
      </c>
      <c r="F37" s="165">
        <v>1323695</v>
      </c>
      <c r="G37" s="165">
        <v>1539489</v>
      </c>
      <c r="H37" s="165">
        <v>215794</v>
      </c>
      <c r="I37" s="245">
        <v>3014540</v>
      </c>
    </row>
    <row r="38" spans="1:9" s="167" customFormat="1" ht="11.25" customHeight="1">
      <c r="A38" s="370"/>
      <c r="B38" s="371"/>
      <c r="C38" s="164"/>
      <c r="D38" s="165"/>
      <c r="E38" s="165"/>
      <c r="F38" s="165"/>
      <c r="G38" s="165"/>
      <c r="H38" s="165"/>
      <c r="I38" s="245"/>
    </row>
    <row r="39" spans="1:9" s="167" customFormat="1" ht="11.25" customHeight="1">
      <c r="A39" s="370" t="s">
        <v>108</v>
      </c>
      <c r="B39" s="371"/>
      <c r="C39" s="164">
        <v>1730412</v>
      </c>
      <c r="D39" s="165">
        <v>332945</v>
      </c>
      <c r="E39" s="165">
        <v>1397467</v>
      </c>
      <c r="F39" s="165">
        <v>1424924</v>
      </c>
      <c r="G39" s="165">
        <v>1758111</v>
      </c>
      <c r="H39" s="165">
        <v>333187</v>
      </c>
      <c r="I39" s="166">
        <v>3155336</v>
      </c>
    </row>
    <row r="40" spans="1:9" s="167" customFormat="1" ht="11.25" customHeight="1">
      <c r="A40" s="370" t="s">
        <v>109</v>
      </c>
      <c r="B40" s="371"/>
      <c r="C40" s="164">
        <v>1712560</v>
      </c>
      <c r="D40" s="165">
        <v>283974</v>
      </c>
      <c r="E40" s="165">
        <v>1428586</v>
      </c>
      <c r="F40" s="165">
        <v>1518065</v>
      </c>
      <c r="G40" s="165">
        <v>1802279</v>
      </c>
      <c r="H40" s="165">
        <v>284214</v>
      </c>
      <c r="I40" s="166">
        <v>3230625</v>
      </c>
    </row>
    <row r="41" spans="1:9" s="167" customFormat="1" ht="11.25" customHeight="1">
      <c r="A41" s="370" t="s">
        <v>110</v>
      </c>
      <c r="B41" s="371"/>
      <c r="C41" s="164">
        <v>1715289</v>
      </c>
      <c r="D41" s="165">
        <v>230887</v>
      </c>
      <c r="E41" s="165">
        <v>1484402</v>
      </c>
      <c r="F41" s="165">
        <v>1422866</v>
      </c>
      <c r="G41" s="165">
        <v>1653973</v>
      </c>
      <c r="H41" s="165">
        <v>231107</v>
      </c>
      <c r="I41" s="166">
        <v>3138155</v>
      </c>
    </row>
    <row r="42" spans="1:9" s="167" customFormat="1" ht="11.25" customHeight="1">
      <c r="A42" s="370" t="s">
        <v>99</v>
      </c>
      <c r="B42" s="371"/>
      <c r="C42" s="164">
        <v>1726107</v>
      </c>
      <c r="D42" s="165">
        <v>223983</v>
      </c>
      <c r="E42" s="165">
        <v>1502124</v>
      </c>
      <c r="F42" s="165">
        <v>1410569</v>
      </c>
      <c r="G42" s="165">
        <v>1634778</v>
      </c>
      <c r="H42" s="165">
        <v>224209</v>
      </c>
      <c r="I42" s="166">
        <v>3136676</v>
      </c>
    </row>
    <row r="43" spans="1:9" s="167" customFormat="1" ht="11.25" customHeight="1">
      <c r="A43" s="370" t="s">
        <v>100</v>
      </c>
      <c r="B43" s="371"/>
      <c r="C43" s="164">
        <v>1720846</v>
      </c>
      <c r="D43" s="165">
        <v>221341</v>
      </c>
      <c r="E43" s="165">
        <v>1499505</v>
      </c>
      <c r="F43" s="165">
        <v>1409615</v>
      </c>
      <c r="G43" s="165">
        <v>1631162</v>
      </c>
      <c r="H43" s="165">
        <v>221547</v>
      </c>
      <c r="I43" s="166">
        <v>3130461</v>
      </c>
    </row>
    <row r="44" spans="1:9" s="167" customFormat="1" ht="11.25" customHeight="1">
      <c r="A44" s="370" t="s">
        <v>101</v>
      </c>
      <c r="B44" s="371"/>
      <c r="C44" s="164">
        <v>1711883</v>
      </c>
      <c r="D44" s="165">
        <v>219749</v>
      </c>
      <c r="E44" s="165">
        <v>1492134</v>
      </c>
      <c r="F44" s="165">
        <v>1407377</v>
      </c>
      <c r="G44" s="165">
        <v>1627349</v>
      </c>
      <c r="H44" s="165">
        <v>219972</v>
      </c>
      <c r="I44" s="166">
        <v>3119260</v>
      </c>
    </row>
    <row r="45" spans="1:9" s="167" customFormat="1" ht="11.25" customHeight="1">
      <c r="A45" s="370" t="s">
        <v>102</v>
      </c>
      <c r="B45" s="371"/>
      <c r="C45" s="164">
        <v>1727736</v>
      </c>
      <c r="D45" s="165">
        <v>219462</v>
      </c>
      <c r="E45" s="165">
        <v>1508274</v>
      </c>
      <c r="F45" s="165">
        <v>1412643</v>
      </c>
      <c r="G45" s="165">
        <v>1632327</v>
      </c>
      <c r="H45" s="165">
        <v>219684</v>
      </c>
      <c r="I45" s="166">
        <v>3140379</v>
      </c>
    </row>
    <row r="46" spans="1:9" s="167" customFormat="1" ht="11.25" customHeight="1">
      <c r="A46" s="370" t="s">
        <v>368</v>
      </c>
      <c r="B46" s="371"/>
      <c r="C46" s="164">
        <v>1749819</v>
      </c>
      <c r="D46" s="165">
        <v>219030</v>
      </c>
      <c r="E46" s="165">
        <v>1530789</v>
      </c>
      <c r="F46" s="165">
        <v>1416060</v>
      </c>
      <c r="G46" s="165">
        <v>1635299</v>
      </c>
      <c r="H46" s="165">
        <v>219239</v>
      </c>
      <c r="I46" s="166">
        <v>3165879</v>
      </c>
    </row>
    <row r="47" spans="1:9" s="167" customFormat="1" ht="11.25" customHeight="1">
      <c r="A47" s="370" t="s">
        <v>104</v>
      </c>
      <c r="B47" s="371"/>
      <c r="C47" s="164">
        <v>1760585</v>
      </c>
      <c r="D47" s="165">
        <v>222191</v>
      </c>
      <c r="E47" s="165">
        <v>1538394</v>
      </c>
      <c r="F47" s="165">
        <v>1423890</v>
      </c>
      <c r="G47" s="165">
        <v>1646308</v>
      </c>
      <c r="H47" s="165">
        <v>222418</v>
      </c>
      <c r="I47" s="166">
        <v>3184475</v>
      </c>
    </row>
    <row r="48" spans="1:9" s="167" customFormat="1" ht="11.25" customHeight="1">
      <c r="A48" s="370" t="s">
        <v>105</v>
      </c>
      <c r="B48" s="371"/>
      <c r="C48" s="164">
        <v>1750991</v>
      </c>
      <c r="D48" s="165">
        <v>221239</v>
      </c>
      <c r="E48" s="165">
        <v>1529752</v>
      </c>
      <c r="F48" s="165">
        <v>1427324</v>
      </c>
      <c r="G48" s="165">
        <v>1648783</v>
      </c>
      <c r="H48" s="165">
        <v>221459</v>
      </c>
      <c r="I48" s="166">
        <v>3178315</v>
      </c>
    </row>
    <row r="49" spans="1:9" s="167" customFormat="1" ht="11.25" customHeight="1">
      <c r="A49" s="370" t="s">
        <v>106</v>
      </c>
      <c r="B49" s="371"/>
      <c r="C49" s="164">
        <v>1745996</v>
      </c>
      <c r="D49" s="165">
        <v>219340</v>
      </c>
      <c r="E49" s="165">
        <v>1526656</v>
      </c>
      <c r="F49" s="165">
        <v>1439611</v>
      </c>
      <c r="G49" s="165">
        <v>1659158</v>
      </c>
      <c r="H49" s="165">
        <v>219547</v>
      </c>
      <c r="I49" s="166">
        <v>3185607</v>
      </c>
    </row>
    <row r="50" spans="1:9" s="167" customFormat="1" ht="11.25" customHeight="1">
      <c r="A50" s="370" t="s">
        <v>107</v>
      </c>
      <c r="B50" s="371"/>
      <c r="C50" s="164">
        <v>1765787</v>
      </c>
      <c r="D50" s="165">
        <v>222001</v>
      </c>
      <c r="E50" s="165">
        <v>1543786</v>
      </c>
      <c r="F50" s="165">
        <v>1453818</v>
      </c>
      <c r="G50" s="165">
        <v>1676023</v>
      </c>
      <c r="H50" s="165">
        <v>222205</v>
      </c>
      <c r="I50" s="166">
        <v>3219605</v>
      </c>
    </row>
    <row r="51" spans="1:9" s="167" customFormat="1" ht="11.25" customHeight="1">
      <c r="A51" s="370" t="s">
        <v>349</v>
      </c>
      <c r="B51" s="371"/>
      <c r="C51" s="164">
        <v>1782246</v>
      </c>
      <c r="D51" s="165">
        <v>269661</v>
      </c>
      <c r="E51" s="165">
        <v>1512585</v>
      </c>
      <c r="F51" s="165">
        <v>1474721</v>
      </c>
      <c r="G51" s="165">
        <v>1744586</v>
      </c>
      <c r="H51" s="165">
        <v>269865</v>
      </c>
      <c r="I51" s="166">
        <v>3256967</v>
      </c>
    </row>
    <row r="52" spans="1:9" s="167" customFormat="1" ht="11.25" customHeight="1">
      <c r="A52" s="370" t="s">
        <v>109</v>
      </c>
      <c r="B52" s="371"/>
      <c r="C52" s="164">
        <v>1780974</v>
      </c>
      <c r="D52" s="165">
        <v>376372</v>
      </c>
      <c r="E52" s="165">
        <v>1404602</v>
      </c>
      <c r="F52" s="165">
        <v>1646158</v>
      </c>
      <c r="G52" s="165">
        <v>2022807</v>
      </c>
      <c r="H52" s="165">
        <v>376649</v>
      </c>
      <c r="I52" s="166">
        <v>3427132</v>
      </c>
    </row>
    <row r="53" spans="1:9" s="167" customFormat="1" ht="11.25" customHeight="1">
      <c r="A53" s="370" t="s">
        <v>110</v>
      </c>
      <c r="B53" s="371"/>
      <c r="C53" s="164">
        <v>1783925</v>
      </c>
      <c r="D53" s="165">
        <v>262601</v>
      </c>
      <c r="E53" s="165">
        <v>1521324</v>
      </c>
      <c r="F53" s="165">
        <v>1590499</v>
      </c>
      <c r="G53" s="165">
        <v>1853311</v>
      </c>
      <c r="H53" s="165">
        <v>262812</v>
      </c>
      <c r="I53" s="166">
        <v>3374424</v>
      </c>
    </row>
    <row r="54" spans="1:9" s="167" customFormat="1" ht="11.25" customHeight="1">
      <c r="A54" s="370" t="s">
        <v>99</v>
      </c>
      <c r="B54" s="371"/>
      <c r="C54" s="164">
        <v>1795535</v>
      </c>
      <c r="D54" s="165">
        <v>236664</v>
      </c>
      <c r="E54" s="165">
        <v>1558871</v>
      </c>
      <c r="F54" s="165">
        <v>1550822</v>
      </c>
      <c r="G54" s="165">
        <v>1787687</v>
      </c>
      <c r="H54" s="165">
        <v>236865</v>
      </c>
      <c r="I54" s="166">
        <v>3346357</v>
      </c>
    </row>
    <row r="55" spans="1:9" s="167" customFormat="1" ht="11.25" customHeight="1">
      <c r="A55" s="370" t="s">
        <v>100</v>
      </c>
      <c r="B55" s="371"/>
      <c r="C55" s="164">
        <v>1796215</v>
      </c>
      <c r="D55" s="165">
        <v>231061</v>
      </c>
      <c r="E55" s="165">
        <v>1565154</v>
      </c>
      <c r="F55" s="165">
        <v>1534400</v>
      </c>
      <c r="G55" s="165">
        <v>1765635</v>
      </c>
      <c r="H55" s="165">
        <v>231235</v>
      </c>
      <c r="I55" s="166">
        <v>3330615</v>
      </c>
    </row>
    <row r="56" spans="1:9" s="167" customFormat="1" ht="11.25" customHeight="1">
      <c r="A56" s="370" t="s">
        <v>101</v>
      </c>
      <c r="B56" s="371"/>
      <c r="C56" s="164">
        <v>1771866</v>
      </c>
      <c r="D56" s="165">
        <v>229146</v>
      </c>
      <c r="E56" s="165">
        <v>1542720</v>
      </c>
      <c r="F56" s="165">
        <v>1524319</v>
      </c>
      <c r="G56" s="165">
        <v>1753643</v>
      </c>
      <c r="H56" s="165">
        <v>229324</v>
      </c>
      <c r="I56" s="166">
        <v>3296185</v>
      </c>
    </row>
    <row r="57" spans="1:9" s="167" customFormat="1" ht="11.25" customHeight="1">
      <c r="A57" s="370" t="s">
        <v>102</v>
      </c>
      <c r="B57" s="371"/>
      <c r="C57" s="164">
        <v>1780019</v>
      </c>
      <c r="D57" s="165">
        <v>226110</v>
      </c>
      <c r="E57" s="165">
        <v>1553909</v>
      </c>
      <c r="F57" s="165">
        <v>1524153</v>
      </c>
      <c r="G57" s="165">
        <v>1750464</v>
      </c>
      <c r="H57" s="165">
        <v>226311</v>
      </c>
      <c r="I57" s="166">
        <v>3304172</v>
      </c>
    </row>
    <row r="58" spans="1:9" s="167" customFormat="1" ht="11.25" customHeight="1">
      <c r="A58" s="370" t="s">
        <v>103</v>
      </c>
      <c r="B58" s="371"/>
      <c r="C58" s="164">
        <v>1818925</v>
      </c>
      <c r="D58" s="165">
        <v>224811</v>
      </c>
      <c r="E58" s="165">
        <v>1594114</v>
      </c>
      <c r="F58" s="165">
        <v>1526451</v>
      </c>
      <c r="G58" s="165">
        <v>1751458</v>
      </c>
      <c r="H58" s="165">
        <v>225007</v>
      </c>
      <c r="I58" s="166">
        <v>3345376</v>
      </c>
    </row>
    <row r="59" spans="1:9" s="167" customFormat="1" ht="11.25" customHeight="1">
      <c r="A59" s="370" t="s">
        <v>104</v>
      </c>
      <c r="B59" s="371"/>
      <c r="C59" s="164">
        <v>1837405</v>
      </c>
      <c r="D59" s="165">
        <v>225250</v>
      </c>
      <c r="E59" s="165">
        <v>1612155</v>
      </c>
      <c r="F59" s="165">
        <v>1530508</v>
      </c>
      <c r="G59" s="165">
        <v>1755952</v>
      </c>
      <c r="H59" s="165">
        <v>225444</v>
      </c>
      <c r="I59" s="166">
        <v>3367913</v>
      </c>
    </row>
    <row r="60" spans="1:9" s="167" customFormat="1" ht="11.25" customHeight="1">
      <c r="A60" s="370" t="s">
        <v>105</v>
      </c>
      <c r="B60" s="371"/>
      <c r="C60" s="164">
        <v>1823686</v>
      </c>
      <c r="D60" s="165">
        <v>227254</v>
      </c>
      <c r="E60" s="165">
        <v>1596432</v>
      </c>
      <c r="F60" s="165">
        <v>1539318</v>
      </c>
      <c r="G60" s="165">
        <v>1766761</v>
      </c>
      <c r="H60" s="165">
        <v>227443</v>
      </c>
      <c r="I60" s="166">
        <v>3363004</v>
      </c>
    </row>
    <row r="61" spans="1:9" s="167" customFormat="1" ht="11.25" customHeight="1">
      <c r="A61" s="370" t="s">
        <v>106</v>
      </c>
      <c r="B61" s="371"/>
      <c r="C61" s="164">
        <v>1823995</v>
      </c>
      <c r="D61" s="165">
        <v>224324</v>
      </c>
      <c r="E61" s="165">
        <v>1599671</v>
      </c>
      <c r="F61" s="165">
        <v>1544779</v>
      </c>
      <c r="G61" s="165">
        <v>1769300</v>
      </c>
      <c r="H61" s="165">
        <v>224521</v>
      </c>
      <c r="I61" s="166">
        <v>3368774</v>
      </c>
    </row>
    <row r="62" spans="1:9" s="167" customFormat="1" ht="11.25" customHeight="1">
      <c r="A62" s="370" t="s">
        <v>107</v>
      </c>
      <c r="B62" s="371"/>
      <c r="C62" s="164">
        <v>1846687</v>
      </c>
      <c r="D62" s="165">
        <v>224651</v>
      </c>
      <c r="E62" s="165">
        <v>1622036</v>
      </c>
      <c r="F62" s="165">
        <v>1557850</v>
      </c>
      <c r="G62" s="165">
        <v>1782698</v>
      </c>
      <c r="H62" s="165">
        <v>224848</v>
      </c>
      <c r="I62" s="166">
        <v>3404537</v>
      </c>
    </row>
    <row r="63" spans="1:9" s="167" customFormat="1" ht="11.25" customHeight="1">
      <c r="A63" s="370" t="s">
        <v>358</v>
      </c>
      <c r="B63" s="371"/>
      <c r="C63" s="164">
        <v>1873494</v>
      </c>
      <c r="D63" s="165">
        <v>317520</v>
      </c>
      <c r="E63" s="165">
        <v>1555974</v>
      </c>
      <c r="F63" s="165">
        <v>1599804</v>
      </c>
      <c r="G63" s="165">
        <v>1917533</v>
      </c>
      <c r="H63" s="165">
        <v>317729</v>
      </c>
      <c r="I63" s="166">
        <v>3473298</v>
      </c>
    </row>
    <row r="64" spans="1:9" s="167" customFormat="1" ht="11.25" customHeight="1">
      <c r="A64" s="370" t="s">
        <v>109</v>
      </c>
      <c r="B64" s="371"/>
      <c r="C64" s="164">
        <v>1852952</v>
      </c>
      <c r="D64" s="165">
        <v>324968</v>
      </c>
      <c r="E64" s="165">
        <v>1527984</v>
      </c>
      <c r="F64" s="165">
        <v>1805275</v>
      </c>
      <c r="G64" s="165">
        <v>2130469</v>
      </c>
      <c r="H64" s="165">
        <v>325194</v>
      </c>
      <c r="I64" s="166">
        <v>3658227</v>
      </c>
    </row>
    <row r="65" spans="1:9" s="167" customFormat="1" ht="11.25" customHeight="1">
      <c r="A65" s="370" t="s">
        <v>110</v>
      </c>
      <c r="B65" s="371"/>
      <c r="C65" s="164">
        <v>1856809</v>
      </c>
      <c r="D65" s="165">
        <v>246217</v>
      </c>
      <c r="E65" s="165">
        <v>1610592</v>
      </c>
      <c r="F65" s="165">
        <v>1673521</v>
      </c>
      <c r="G65" s="165">
        <v>1919941</v>
      </c>
      <c r="H65" s="165">
        <v>246420</v>
      </c>
      <c r="I65" s="166">
        <v>3530330</v>
      </c>
    </row>
    <row r="66" spans="1:9" s="167" customFormat="1" ht="11.25" customHeight="1">
      <c r="A66" s="370" t="s">
        <v>99</v>
      </c>
      <c r="B66" s="371"/>
      <c r="C66" s="164">
        <v>1860004</v>
      </c>
      <c r="D66" s="165">
        <v>237120</v>
      </c>
      <c r="E66" s="165">
        <v>1622884</v>
      </c>
      <c r="F66" s="165">
        <v>1650693</v>
      </c>
      <c r="G66" s="165">
        <v>1888020</v>
      </c>
      <c r="H66" s="165">
        <v>237327</v>
      </c>
      <c r="I66" s="166">
        <v>3510697</v>
      </c>
    </row>
    <row r="67" spans="1:9" s="167" customFormat="1" ht="11.25" customHeight="1">
      <c r="A67" s="370" t="s">
        <v>100</v>
      </c>
      <c r="B67" s="371"/>
      <c r="C67" s="164">
        <v>1875869</v>
      </c>
      <c r="D67" s="165">
        <v>230975</v>
      </c>
      <c r="E67" s="165">
        <v>1644894</v>
      </c>
      <c r="F67" s="165">
        <v>1636648</v>
      </c>
      <c r="G67" s="165">
        <v>1867826</v>
      </c>
      <c r="H67" s="165">
        <v>231178</v>
      </c>
      <c r="I67" s="166">
        <v>3512517</v>
      </c>
    </row>
    <row r="68" spans="1:9" s="167" customFormat="1" ht="11.25" customHeight="1">
      <c r="A68" s="370" t="s">
        <v>101</v>
      </c>
      <c r="B68" s="371"/>
      <c r="C68" s="164">
        <v>1878113</v>
      </c>
      <c r="D68" s="165">
        <v>231659</v>
      </c>
      <c r="E68" s="165">
        <v>1646454</v>
      </c>
      <c r="F68" s="165">
        <v>1633918</v>
      </c>
      <c r="G68" s="165">
        <v>1865785</v>
      </c>
      <c r="H68" s="165">
        <v>231867</v>
      </c>
      <c r="I68" s="166">
        <v>3512031</v>
      </c>
    </row>
    <row r="69" spans="1:9" s="167" customFormat="1" ht="11.25" customHeight="1">
      <c r="A69" s="370" t="s">
        <v>102</v>
      </c>
      <c r="B69" s="371"/>
      <c r="C69" s="164">
        <v>1884612</v>
      </c>
      <c r="D69" s="165">
        <v>229076</v>
      </c>
      <c r="E69" s="165">
        <v>1655536</v>
      </c>
      <c r="F69" s="165">
        <v>1634884</v>
      </c>
      <c r="G69" s="165">
        <v>1864158</v>
      </c>
      <c r="H69" s="165">
        <v>229274</v>
      </c>
      <c r="I69" s="166">
        <v>3519496</v>
      </c>
    </row>
    <row r="70" spans="1:9" s="167" customFormat="1" ht="11.25" customHeight="1">
      <c r="A70" s="370" t="s">
        <v>103</v>
      </c>
      <c r="B70" s="371"/>
      <c r="C70" s="164">
        <v>1909840</v>
      </c>
      <c r="D70" s="165">
        <v>227553</v>
      </c>
      <c r="E70" s="165">
        <v>1682287</v>
      </c>
      <c r="F70" s="165">
        <v>1632807</v>
      </c>
      <c r="G70" s="165">
        <v>1860561</v>
      </c>
      <c r="H70" s="165">
        <v>227754</v>
      </c>
      <c r="I70" s="166">
        <v>3542647</v>
      </c>
    </row>
    <row r="71" spans="1:9" s="167" customFormat="1" ht="11.25" customHeight="1">
      <c r="A71" s="370" t="s">
        <v>104</v>
      </c>
      <c r="B71" s="371"/>
      <c r="C71" s="164">
        <v>1930989</v>
      </c>
      <c r="D71" s="165">
        <v>231190</v>
      </c>
      <c r="E71" s="165">
        <v>1699799</v>
      </c>
      <c r="F71" s="165">
        <v>1642703</v>
      </c>
      <c r="G71" s="165">
        <v>1874079</v>
      </c>
      <c r="H71" s="165">
        <v>231376</v>
      </c>
      <c r="I71" s="166">
        <v>3573692</v>
      </c>
    </row>
    <row r="72" spans="1:9" s="167" customFormat="1" ht="11.25" customHeight="1">
      <c r="A72" s="370" t="s">
        <v>105</v>
      </c>
      <c r="B72" s="371"/>
      <c r="C72" s="164">
        <v>1911428</v>
      </c>
      <c r="D72" s="165">
        <v>228867</v>
      </c>
      <c r="E72" s="165">
        <v>1682561</v>
      </c>
      <c r="F72" s="165">
        <v>1644692</v>
      </c>
      <c r="G72" s="165">
        <v>1873750</v>
      </c>
      <c r="H72" s="165">
        <v>229058</v>
      </c>
      <c r="I72" s="166">
        <v>3556120</v>
      </c>
    </row>
    <row r="73" spans="1:9" s="167" customFormat="1" ht="11.25" customHeight="1">
      <c r="A73" s="370" t="s">
        <v>106</v>
      </c>
      <c r="B73" s="371"/>
      <c r="C73" s="164">
        <v>1918892</v>
      </c>
      <c r="D73" s="165">
        <v>226431</v>
      </c>
      <c r="E73" s="165">
        <v>1692461</v>
      </c>
      <c r="F73" s="165">
        <v>1652089</v>
      </c>
      <c r="G73" s="165">
        <v>1878713</v>
      </c>
      <c r="H73" s="165">
        <v>226624</v>
      </c>
      <c r="I73" s="166">
        <v>3570981</v>
      </c>
    </row>
    <row r="74" spans="1:9" s="167" customFormat="1" ht="11.25" customHeight="1">
      <c r="A74" s="370" t="s">
        <v>107</v>
      </c>
      <c r="B74" s="371"/>
      <c r="C74" s="164">
        <v>1934978</v>
      </c>
      <c r="D74" s="165">
        <v>228217</v>
      </c>
      <c r="E74" s="165">
        <v>1706761</v>
      </c>
      <c r="F74" s="165">
        <v>1670960</v>
      </c>
      <c r="G74" s="165">
        <v>1899377</v>
      </c>
      <c r="H74" s="165">
        <v>228417</v>
      </c>
      <c r="I74" s="166">
        <v>3605938</v>
      </c>
    </row>
    <row r="75" spans="1:9" s="167" customFormat="1" ht="11.25" customHeight="1">
      <c r="A75" s="370" t="s">
        <v>378</v>
      </c>
      <c r="B75" s="371"/>
      <c r="C75" s="164">
        <v>1950762</v>
      </c>
      <c r="D75" s="165">
        <v>354778</v>
      </c>
      <c r="E75" s="165">
        <v>1595984</v>
      </c>
      <c r="F75" s="165">
        <v>1800374</v>
      </c>
      <c r="G75" s="165">
        <v>2155362</v>
      </c>
      <c r="H75" s="165">
        <v>354988</v>
      </c>
      <c r="I75" s="166">
        <v>3751136</v>
      </c>
    </row>
    <row r="76" spans="1:9" s="167" customFormat="1" ht="11.25" customHeight="1">
      <c r="A76" s="370" t="s">
        <v>109</v>
      </c>
      <c r="B76" s="371"/>
      <c r="C76" s="164">
        <v>1938240</v>
      </c>
      <c r="D76" s="165">
        <v>295692</v>
      </c>
      <c r="E76" s="165">
        <v>1642548</v>
      </c>
      <c r="F76" s="165">
        <v>1852463</v>
      </c>
      <c r="G76" s="165">
        <v>2148353</v>
      </c>
      <c r="H76" s="165">
        <v>295890</v>
      </c>
      <c r="I76" s="166">
        <v>3790703</v>
      </c>
    </row>
    <row r="77" spans="1:9" s="167" customFormat="1" ht="11.25" customHeight="1">
      <c r="A77" s="370" t="s">
        <v>110</v>
      </c>
      <c r="B77" s="371"/>
      <c r="C77" s="164">
        <v>1921957</v>
      </c>
      <c r="D77" s="165">
        <v>247097</v>
      </c>
      <c r="E77" s="165">
        <v>1674860</v>
      </c>
      <c r="F77" s="165">
        <v>1771797</v>
      </c>
      <c r="G77" s="165">
        <v>2019089</v>
      </c>
      <c r="H77" s="165">
        <v>247292</v>
      </c>
      <c r="I77" s="166">
        <v>3693754</v>
      </c>
    </row>
    <row r="78" spans="1:9" s="167" customFormat="1" ht="11.25" customHeight="1">
      <c r="A78" s="370" t="s">
        <v>99</v>
      </c>
      <c r="B78" s="371"/>
      <c r="C78" s="164">
        <v>1934962</v>
      </c>
      <c r="D78" s="165">
        <v>242452</v>
      </c>
      <c r="E78" s="165">
        <v>1692510</v>
      </c>
      <c r="F78" s="165">
        <v>1756184</v>
      </c>
      <c r="G78" s="165">
        <v>1998831</v>
      </c>
      <c r="H78" s="165">
        <v>242647</v>
      </c>
      <c r="I78" s="166">
        <v>3691146</v>
      </c>
    </row>
    <row r="79" spans="1:9" s="167" customFormat="1" ht="11.25" customHeight="1">
      <c r="A79" s="370" t="s">
        <v>100</v>
      </c>
      <c r="B79" s="371"/>
      <c r="C79" s="164">
        <v>1938149</v>
      </c>
      <c r="D79" s="165">
        <v>239794</v>
      </c>
      <c r="E79" s="165">
        <v>1698355</v>
      </c>
      <c r="F79" s="165">
        <v>1746758</v>
      </c>
      <c r="G79" s="165">
        <v>1986738</v>
      </c>
      <c r="H79" s="165">
        <v>239980</v>
      </c>
      <c r="I79" s="166">
        <v>3684907</v>
      </c>
    </row>
    <row r="80" spans="1:9" s="167" customFormat="1" ht="11.25" customHeight="1">
      <c r="A80" s="370" t="s">
        <v>101</v>
      </c>
      <c r="B80" s="371"/>
      <c r="C80" s="164">
        <v>1918694</v>
      </c>
      <c r="D80" s="165">
        <v>233804</v>
      </c>
      <c r="E80" s="165">
        <v>1684890</v>
      </c>
      <c r="F80" s="165">
        <v>1741598</v>
      </c>
      <c r="G80" s="165">
        <v>1975574</v>
      </c>
      <c r="H80" s="165">
        <v>233976</v>
      </c>
      <c r="I80" s="166">
        <v>3660292</v>
      </c>
    </row>
    <row r="81" spans="1:9" s="167" customFormat="1" ht="11.25" customHeight="1">
      <c r="A81" s="370" t="s">
        <v>102</v>
      </c>
      <c r="B81" s="371"/>
      <c r="C81" s="164">
        <v>1953769</v>
      </c>
      <c r="D81" s="165">
        <v>233887</v>
      </c>
      <c r="E81" s="165">
        <v>1719882</v>
      </c>
      <c r="F81" s="165">
        <v>1747988</v>
      </c>
      <c r="G81" s="165">
        <v>1982054</v>
      </c>
      <c r="H81" s="165">
        <v>234066</v>
      </c>
      <c r="I81" s="166">
        <v>3701757</v>
      </c>
    </row>
    <row r="82" spans="1:9" s="167" customFormat="1" ht="11.25" customHeight="1">
      <c r="A82" s="370" t="s">
        <v>103</v>
      </c>
      <c r="B82" s="371"/>
      <c r="C82" s="164">
        <v>1973578</v>
      </c>
      <c r="D82" s="165">
        <v>232187</v>
      </c>
      <c r="E82" s="165">
        <v>1741391</v>
      </c>
      <c r="F82" s="165">
        <v>1753138</v>
      </c>
      <c r="G82" s="165">
        <v>1985490</v>
      </c>
      <c r="H82" s="165">
        <v>232352</v>
      </c>
      <c r="I82" s="166">
        <v>3726716</v>
      </c>
    </row>
    <row r="83" spans="1:9" s="167" customFormat="1" ht="11.25" customHeight="1">
      <c r="A83" s="370" t="s">
        <v>104</v>
      </c>
      <c r="B83" s="371"/>
      <c r="C83" s="164">
        <v>1986738</v>
      </c>
      <c r="D83" s="165">
        <v>232878</v>
      </c>
      <c r="E83" s="165">
        <v>1753860</v>
      </c>
      <c r="F83" s="165">
        <v>1757533</v>
      </c>
      <c r="G83" s="165">
        <v>1990592</v>
      </c>
      <c r="H83" s="165">
        <v>233059</v>
      </c>
      <c r="I83" s="166">
        <v>3744271</v>
      </c>
    </row>
    <row r="84" spans="1:9" s="167" customFormat="1" ht="11.25" customHeight="1">
      <c r="A84" s="370" t="s">
        <v>105</v>
      </c>
      <c r="B84" s="371"/>
      <c r="C84" s="164">
        <v>1969484</v>
      </c>
      <c r="D84" s="165">
        <v>237032</v>
      </c>
      <c r="E84" s="165">
        <v>1732452</v>
      </c>
      <c r="F84" s="165">
        <v>1772565</v>
      </c>
      <c r="G84" s="165">
        <v>2009777</v>
      </c>
      <c r="H84" s="165">
        <v>237212</v>
      </c>
      <c r="I84" s="166">
        <v>3742049</v>
      </c>
    </row>
    <row r="85" spans="1:9" s="167" customFormat="1" ht="11.25" customHeight="1">
      <c r="A85" s="370" t="s">
        <v>106</v>
      </c>
      <c r="B85" s="371"/>
      <c r="C85" s="164">
        <v>1965844</v>
      </c>
      <c r="D85" s="165">
        <v>233716</v>
      </c>
      <c r="E85" s="165">
        <v>1732128</v>
      </c>
      <c r="F85" s="165">
        <v>1777722</v>
      </c>
      <c r="G85" s="165">
        <v>2011602</v>
      </c>
      <c r="H85" s="165">
        <v>233880</v>
      </c>
      <c r="I85" s="166">
        <v>3743566</v>
      </c>
    </row>
    <row r="86" spans="1:9" s="167" customFormat="1" ht="11.25" customHeight="1">
      <c r="A86" s="370" t="s">
        <v>107</v>
      </c>
      <c r="B86" s="371"/>
      <c r="C86" s="164">
        <v>1988886</v>
      </c>
      <c r="D86" s="165">
        <v>234183</v>
      </c>
      <c r="E86" s="165">
        <v>1754703</v>
      </c>
      <c r="F86" s="165">
        <v>1791660</v>
      </c>
      <c r="G86" s="165">
        <v>2026004</v>
      </c>
      <c r="H86" s="165">
        <v>234344</v>
      </c>
      <c r="I86" s="166">
        <v>3780546</v>
      </c>
    </row>
    <row r="87" spans="1:9" s="167" customFormat="1" ht="11.25" customHeight="1">
      <c r="A87" s="370" t="s">
        <v>397</v>
      </c>
      <c r="B87" s="371"/>
      <c r="C87" s="164">
        <v>1995220</v>
      </c>
      <c r="D87" s="165">
        <v>286525</v>
      </c>
      <c r="E87" s="165">
        <v>1708695</v>
      </c>
      <c r="F87" s="165">
        <v>1810884</v>
      </c>
      <c r="G87" s="165">
        <v>2097578</v>
      </c>
      <c r="H87" s="165">
        <v>286694</v>
      </c>
      <c r="I87" s="166">
        <v>3806104</v>
      </c>
    </row>
    <row r="88" spans="1:9" s="167" customFormat="1" ht="11.25" customHeight="1">
      <c r="A88" s="370" t="s">
        <v>109</v>
      </c>
      <c r="B88" s="371"/>
      <c r="C88" s="164">
        <v>1990903</v>
      </c>
      <c r="D88" s="165">
        <v>373869</v>
      </c>
      <c r="E88" s="165">
        <v>1617034</v>
      </c>
      <c r="F88" s="165">
        <v>2008410</v>
      </c>
      <c r="G88" s="165">
        <v>2382472</v>
      </c>
      <c r="H88" s="165">
        <v>374062</v>
      </c>
      <c r="I88" s="166">
        <v>3999313</v>
      </c>
    </row>
    <row r="89" spans="1:9" s="167" customFormat="1" ht="11.25" customHeight="1">
      <c r="A89" s="370" t="s">
        <v>110</v>
      </c>
      <c r="B89" s="371"/>
      <c r="C89" s="164">
        <v>1994350</v>
      </c>
      <c r="D89" s="165">
        <v>272385</v>
      </c>
      <c r="E89" s="165">
        <v>1721965</v>
      </c>
      <c r="F89" s="165">
        <v>1932449</v>
      </c>
      <c r="G89" s="165">
        <v>2205023</v>
      </c>
      <c r="H89" s="165">
        <v>272574</v>
      </c>
      <c r="I89" s="166">
        <v>3926799</v>
      </c>
    </row>
    <row r="90" spans="1:9" s="167" customFormat="1" ht="11.25" customHeight="1">
      <c r="A90" s="370" t="s">
        <v>99</v>
      </c>
      <c r="B90" s="371"/>
      <c r="C90" s="164">
        <v>1999654</v>
      </c>
      <c r="D90" s="165">
        <v>252072</v>
      </c>
      <c r="E90" s="165">
        <v>1747582</v>
      </c>
      <c r="F90" s="165">
        <v>1900051</v>
      </c>
      <c r="G90" s="165">
        <v>2152316</v>
      </c>
      <c r="H90" s="165">
        <v>252265</v>
      </c>
      <c r="I90" s="166">
        <v>3899705</v>
      </c>
    </row>
    <row r="91" spans="1:9" s="167" customFormat="1" ht="11.25" customHeight="1">
      <c r="A91" s="370" t="s">
        <v>100</v>
      </c>
      <c r="B91" s="371"/>
      <c r="C91" s="164">
        <v>2026789</v>
      </c>
      <c r="D91" s="165">
        <v>243550</v>
      </c>
      <c r="E91" s="165">
        <v>1783239</v>
      </c>
      <c r="F91" s="165">
        <v>1887625</v>
      </c>
      <c r="G91" s="165">
        <v>2131292</v>
      </c>
      <c r="H91" s="165">
        <v>243667</v>
      </c>
      <c r="I91" s="166">
        <v>3914414</v>
      </c>
    </row>
    <row r="92" spans="1:9" s="167" customFormat="1" ht="11.25" customHeight="1">
      <c r="A92" s="370" t="s">
        <v>101</v>
      </c>
      <c r="B92" s="371"/>
      <c r="C92" s="164">
        <v>2037840</v>
      </c>
      <c r="D92" s="165">
        <v>243507</v>
      </c>
      <c r="E92" s="165">
        <v>1794333</v>
      </c>
      <c r="F92" s="165">
        <v>1887767</v>
      </c>
      <c r="G92" s="165">
        <v>2131388</v>
      </c>
      <c r="H92" s="165">
        <v>243621</v>
      </c>
      <c r="I92" s="166">
        <v>3925607</v>
      </c>
    </row>
    <row r="93" spans="1:9" s="250" customFormat="1" ht="11.25" customHeight="1">
      <c r="A93" s="372" t="s">
        <v>102</v>
      </c>
      <c r="B93" s="373"/>
      <c r="C93" s="247">
        <v>2048661</v>
      </c>
      <c r="D93" s="248">
        <v>240490</v>
      </c>
      <c r="E93" s="248">
        <v>1808171</v>
      </c>
      <c r="F93" s="248">
        <v>1890688</v>
      </c>
      <c r="G93" s="248">
        <v>2131294</v>
      </c>
      <c r="H93" s="248">
        <v>240606</v>
      </c>
      <c r="I93" s="249">
        <v>3939349</v>
      </c>
    </row>
    <row r="94" spans="1:9" s="250" customFormat="1" ht="11.25" customHeight="1">
      <c r="A94" s="372" t="s">
        <v>103</v>
      </c>
      <c r="B94" s="373"/>
      <c r="C94" s="247">
        <v>2044511</v>
      </c>
      <c r="D94" s="248">
        <v>237156</v>
      </c>
      <c r="E94" s="248">
        <v>1807355</v>
      </c>
      <c r="F94" s="248">
        <v>1894901</v>
      </c>
      <c r="G94" s="248">
        <v>2132174</v>
      </c>
      <c r="H94" s="248">
        <v>237273</v>
      </c>
      <c r="I94" s="249">
        <v>3939412</v>
      </c>
    </row>
    <row r="95" spans="1:9" s="250" customFormat="1" ht="11.25" customHeight="1">
      <c r="A95" s="372" t="s">
        <v>104</v>
      </c>
      <c r="B95" s="373"/>
      <c r="C95" s="247">
        <v>2060146</v>
      </c>
      <c r="D95" s="248">
        <v>239403</v>
      </c>
      <c r="E95" s="248">
        <v>1820743</v>
      </c>
      <c r="F95" s="248">
        <v>1901790</v>
      </c>
      <c r="G95" s="248">
        <v>2141302</v>
      </c>
      <c r="H95" s="248">
        <v>239512</v>
      </c>
      <c r="I95" s="249">
        <v>3961936</v>
      </c>
    </row>
    <row r="96" spans="1:9" s="250" customFormat="1" ht="11.25" customHeight="1">
      <c r="A96" s="372" t="s">
        <v>105</v>
      </c>
      <c r="B96" s="373"/>
      <c r="C96" s="247">
        <v>2036392</v>
      </c>
      <c r="D96" s="248">
        <v>238530</v>
      </c>
      <c r="E96" s="248">
        <v>1797862</v>
      </c>
      <c r="F96" s="248">
        <v>1911687</v>
      </c>
      <c r="G96" s="248">
        <v>2150327</v>
      </c>
      <c r="H96" s="248">
        <v>238640</v>
      </c>
      <c r="I96" s="249">
        <v>3948079</v>
      </c>
    </row>
    <row r="97" spans="1:9" s="250" customFormat="1" ht="11.25" customHeight="1">
      <c r="A97" s="372" t="s">
        <v>106</v>
      </c>
      <c r="B97" s="373"/>
      <c r="C97" s="247">
        <v>2031462</v>
      </c>
      <c r="D97" s="248">
        <v>236554</v>
      </c>
      <c r="E97" s="248">
        <v>1794908</v>
      </c>
      <c r="F97" s="248">
        <v>1921630</v>
      </c>
      <c r="G97" s="248">
        <v>2158293</v>
      </c>
      <c r="H97" s="248">
        <v>236663</v>
      </c>
      <c r="I97" s="249">
        <v>3953092</v>
      </c>
    </row>
    <row r="98" spans="1:9" s="250" customFormat="1" ht="11.25" customHeight="1">
      <c r="A98" s="374" t="s">
        <v>107</v>
      </c>
      <c r="B98" s="375"/>
      <c r="C98" s="251">
        <v>2066015</v>
      </c>
      <c r="D98" s="252">
        <v>239209</v>
      </c>
      <c r="E98" s="252">
        <v>1826806</v>
      </c>
      <c r="F98" s="252">
        <v>1938447</v>
      </c>
      <c r="G98" s="252">
        <v>2177780</v>
      </c>
      <c r="H98" s="252">
        <v>239333</v>
      </c>
      <c r="I98" s="253">
        <v>4004462</v>
      </c>
    </row>
    <row r="99" spans="9:10" ht="14.25">
      <c r="I99" s="246"/>
      <c r="J99" s="246"/>
    </row>
    <row r="100" spans="9:10" ht="14.25">
      <c r="I100" s="246"/>
      <c r="J100" s="246"/>
    </row>
    <row r="101" spans="9:10" ht="14.25">
      <c r="I101" s="246"/>
      <c r="J101" s="246"/>
    </row>
    <row r="102" spans="9:10" ht="14.25">
      <c r="I102" s="246"/>
      <c r="J102" s="246"/>
    </row>
    <row r="103" spans="9:10" ht="14.25">
      <c r="I103" s="246"/>
      <c r="J103" s="246"/>
    </row>
    <row r="104" spans="9:10" ht="14.25">
      <c r="I104" s="246"/>
      <c r="J104" s="246"/>
    </row>
    <row r="105" spans="9:10" ht="14.25">
      <c r="I105" s="246"/>
      <c r="J105" s="246"/>
    </row>
    <row r="106" spans="9:10" ht="14.25">
      <c r="I106" s="246"/>
      <c r="J106" s="246"/>
    </row>
    <row r="107" spans="9:10" ht="14.25">
      <c r="I107" s="246"/>
      <c r="J107" s="246"/>
    </row>
    <row r="108" spans="9:10" ht="14.25">
      <c r="I108" s="246"/>
      <c r="J108" s="246"/>
    </row>
    <row r="109" spans="9:10" ht="14.25">
      <c r="I109" s="246"/>
      <c r="J109" s="246"/>
    </row>
    <row r="110" spans="9:10" ht="14.25">
      <c r="I110" s="246"/>
      <c r="J110" s="246"/>
    </row>
    <row r="111" spans="9:10" ht="14.25">
      <c r="I111" s="246"/>
      <c r="J111" s="246"/>
    </row>
    <row r="112" spans="9:10" ht="14.25">
      <c r="I112" s="246"/>
      <c r="J112" s="246"/>
    </row>
    <row r="113" spans="9:10" ht="14.25">
      <c r="I113" s="246"/>
      <c r="J113" s="246"/>
    </row>
    <row r="114" spans="9:10" ht="14.25">
      <c r="I114" s="246"/>
      <c r="J114" s="246"/>
    </row>
    <row r="115" spans="9:10" ht="14.25">
      <c r="I115" s="246"/>
      <c r="J115" s="246"/>
    </row>
    <row r="116" spans="9:10" ht="14.25">
      <c r="I116" s="246"/>
      <c r="J116" s="246"/>
    </row>
    <row r="117" spans="9:10" ht="14.25">
      <c r="I117" s="246"/>
      <c r="J117" s="246"/>
    </row>
    <row r="118" spans="9:10" ht="14.25">
      <c r="I118" s="246"/>
      <c r="J118" s="246"/>
    </row>
  </sheetData>
  <sheetProtection/>
  <mergeCells count="101">
    <mergeCell ref="A61:B61"/>
    <mergeCell ref="A74:B74"/>
    <mergeCell ref="A73:B73"/>
    <mergeCell ref="A69:B69"/>
    <mergeCell ref="A68:B68"/>
    <mergeCell ref="A72:B72"/>
    <mergeCell ref="A71:B71"/>
    <mergeCell ref="A70:B70"/>
    <mergeCell ref="A67:B67"/>
    <mergeCell ref="A66:B66"/>
    <mergeCell ref="A63:B63"/>
    <mergeCell ref="A62:B62"/>
    <mergeCell ref="A65:B65"/>
    <mergeCell ref="A64:B64"/>
    <mergeCell ref="A38:B38"/>
    <mergeCell ref="A30:B30"/>
    <mergeCell ref="A31:B31"/>
    <mergeCell ref="A32:B32"/>
    <mergeCell ref="A44:B44"/>
    <mergeCell ref="A45:B45"/>
    <mergeCell ref="A46:B46"/>
    <mergeCell ref="A35:B35"/>
    <mergeCell ref="A36:B36"/>
    <mergeCell ref="A37:B37"/>
    <mergeCell ref="A43:B43"/>
    <mergeCell ref="A39:B39"/>
    <mergeCell ref="A40:B40"/>
    <mergeCell ref="A10:B10"/>
    <mergeCell ref="A11:B11"/>
    <mergeCell ref="A12:B12"/>
    <mergeCell ref="A22:B22"/>
    <mergeCell ref="A1:I1"/>
    <mergeCell ref="A2:I2"/>
    <mergeCell ref="D3:F3"/>
    <mergeCell ref="D4:F4"/>
    <mergeCell ref="A5:B5"/>
    <mergeCell ref="C5:E5"/>
    <mergeCell ref="F5:H5"/>
    <mergeCell ref="F6:H6"/>
    <mergeCell ref="I6:I7"/>
    <mergeCell ref="A7:B7"/>
    <mergeCell ref="A8:B8"/>
    <mergeCell ref="A9:B9"/>
    <mergeCell ref="C6:E6"/>
    <mergeCell ref="A13:B13"/>
    <mergeCell ref="A14:B14"/>
    <mergeCell ref="A16:B16"/>
    <mergeCell ref="A17:B17"/>
    <mergeCell ref="A15:B15"/>
    <mergeCell ref="A26:B26"/>
    <mergeCell ref="A27:B27"/>
    <mergeCell ref="A28:B28"/>
    <mergeCell ref="A33:B33"/>
    <mergeCell ref="A34:B34"/>
    <mergeCell ref="A18:B18"/>
    <mergeCell ref="A19:B19"/>
    <mergeCell ref="A20:B20"/>
    <mergeCell ref="A21:B21"/>
    <mergeCell ref="A24:B24"/>
    <mergeCell ref="A25:B25"/>
    <mergeCell ref="A29:B29"/>
    <mergeCell ref="A60:B60"/>
    <mergeCell ref="A41:B41"/>
    <mergeCell ref="A42:B42"/>
    <mergeCell ref="A48:B48"/>
    <mergeCell ref="A47:B47"/>
    <mergeCell ref="A59:B59"/>
    <mergeCell ref="A52:B52"/>
    <mergeCell ref="A51:B51"/>
    <mergeCell ref="A55:B55"/>
    <mergeCell ref="A53:B53"/>
    <mergeCell ref="A58:B58"/>
    <mergeCell ref="A57:B57"/>
    <mergeCell ref="A56:B56"/>
    <mergeCell ref="A49:B49"/>
    <mergeCell ref="A50:B50"/>
    <mergeCell ref="A54:B54"/>
    <mergeCell ref="A75:B75"/>
    <mergeCell ref="A76:B76"/>
    <mergeCell ref="A77:B77"/>
    <mergeCell ref="A98:B98"/>
    <mergeCell ref="A97:B97"/>
    <mergeCell ref="A93:B93"/>
    <mergeCell ref="A90:B90"/>
    <mergeCell ref="A88:B88"/>
    <mergeCell ref="A87:B87"/>
    <mergeCell ref="A95:B95"/>
    <mergeCell ref="A94:B94"/>
    <mergeCell ref="A96:B96"/>
    <mergeCell ref="A92:B92"/>
    <mergeCell ref="A91:B91"/>
    <mergeCell ref="A82:B82"/>
    <mergeCell ref="A81:B81"/>
    <mergeCell ref="A85:B85"/>
    <mergeCell ref="A89:B89"/>
    <mergeCell ref="A80:B80"/>
    <mergeCell ref="A86:B86"/>
    <mergeCell ref="A79:B79"/>
    <mergeCell ref="A84:B84"/>
    <mergeCell ref="A83:B83"/>
    <mergeCell ref="A78:B7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經研處</dc:creator>
  <cp:keywords/>
  <dc:description/>
  <cp:lastModifiedBy>尤義明</cp:lastModifiedBy>
  <cp:lastPrinted>2024-03-26T08:14:35Z</cp:lastPrinted>
  <dcterms:created xsi:type="dcterms:W3CDTF">2000-11-27T03:50:19Z</dcterms:created>
  <dcterms:modified xsi:type="dcterms:W3CDTF">2024-03-26T08:14:42Z</dcterms:modified>
  <cp:category/>
  <cp:version/>
  <cp:contentType/>
  <cp:contentStatus/>
</cp:coreProperties>
</file>